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8025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2" i="2"/>
  <c r="D52" s="1"/>
  <c r="AF45"/>
  <c r="AD45"/>
  <c r="AC45"/>
  <c r="AB45"/>
  <c r="AA45"/>
  <c r="Z45"/>
  <c r="Y45"/>
  <c r="W45"/>
  <c r="V45"/>
  <c r="T45"/>
  <c r="S45"/>
  <c r="R45"/>
  <c r="O45"/>
  <c r="N45"/>
  <c r="M45"/>
  <c r="L45"/>
  <c r="K45"/>
  <c r="I45"/>
  <c r="H45"/>
  <c r="G45"/>
  <c r="F45"/>
  <c r="E45"/>
  <c r="D45"/>
  <c r="AH44"/>
  <c r="AH43"/>
  <c r="AG41"/>
  <c r="AD41"/>
  <c r="AC41"/>
  <c r="AB41"/>
  <c r="Z41"/>
  <c r="Y41"/>
  <c r="X41"/>
  <c r="W41"/>
  <c r="V41"/>
  <c r="U41"/>
  <c r="S41"/>
  <c r="R41"/>
  <c r="Q41"/>
  <c r="P41"/>
  <c r="O41"/>
  <c r="N41"/>
  <c r="L41"/>
  <c r="K41"/>
  <c r="J41"/>
  <c r="I41"/>
  <c r="H41"/>
  <c r="G41"/>
  <c r="E41"/>
  <c r="D41"/>
  <c r="C41"/>
  <c r="AH40"/>
  <c r="AH39"/>
  <c r="AD37"/>
  <c r="AC37"/>
  <c r="AB37"/>
  <c r="Z37"/>
  <c r="Y37"/>
  <c r="X37"/>
  <c r="W37"/>
  <c r="V37"/>
  <c r="U37"/>
  <c r="S37"/>
  <c r="R37"/>
  <c r="Q37"/>
  <c r="P37"/>
  <c r="N37"/>
  <c r="L37"/>
  <c r="K37"/>
  <c r="J37"/>
  <c r="I37"/>
  <c r="H37"/>
  <c r="G37"/>
  <c r="C37"/>
  <c r="AH36"/>
  <c r="AH35"/>
  <c r="AG33"/>
  <c r="AF33"/>
  <c r="AE33"/>
  <c r="AC33"/>
  <c r="AA33"/>
  <c r="Z33"/>
  <c r="Y33"/>
  <c r="X33"/>
  <c r="V33"/>
  <c r="U33"/>
  <c r="T33"/>
  <c r="S33"/>
  <c r="R33"/>
  <c r="O33"/>
  <c r="N33"/>
  <c r="M33"/>
  <c r="L33"/>
  <c r="K33"/>
  <c r="J33"/>
  <c r="H33"/>
  <c r="G33"/>
  <c r="F33"/>
  <c r="E33"/>
  <c r="D33"/>
  <c r="AH32"/>
  <c r="AH31"/>
  <c r="X28"/>
  <c r="W28"/>
  <c r="U28"/>
  <c r="T28"/>
  <c r="R28"/>
  <c r="Q28"/>
  <c r="P28"/>
  <c r="O28"/>
  <c r="N28"/>
  <c r="M28"/>
  <c r="K28"/>
  <c r="J28"/>
  <c r="I28"/>
  <c r="H28"/>
  <c r="G28"/>
  <c r="F28"/>
  <c r="C28"/>
  <c r="AH27"/>
  <c r="AH26"/>
  <c r="AF24"/>
  <c r="AE24"/>
  <c r="AD24"/>
  <c r="AC24"/>
  <c r="Y24"/>
  <c r="X24"/>
  <c r="W24"/>
  <c r="V24"/>
  <c r="R24"/>
  <c r="Q24"/>
  <c r="P24"/>
  <c r="O24"/>
  <c r="M24"/>
  <c r="L24"/>
  <c r="K24"/>
  <c r="J24"/>
  <c r="I24"/>
  <c r="F24"/>
  <c r="E24"/>
  <c r="D24"/>
  <c r="AH23"/>
  <c r="AH22"/>
  <c r="AG20"/>
  <c r="AF20"/>
  <c r="AD20"/>
  <c r="AC20"/>
  <c r="AB20"/>
  <c r="AA20"/>
  <c r="Z20"/>
  <c r="Y20"/>
  <c r="W20"/>
  <c r="U20"/>
  <c r="S20"/>
  <c r="R20"/>
  <c r="P20"/>
  <c r="O20"/>
  <c r="N20"/>
  <c r="M20"/>
  <c r="L20"/>
  <c r="K20"/>
  <c r="I20"/>
  <c r="H20"/>
  <c r="F20"/>
  <c r="E20"/>
  <c r="D20"/>
  <c r="AH19"/>
  <c r="AH18"/>
  <c r="AD16"/>
  <c r="AC16"/>
  <c r="AB16"/>
  <c r="AA16"/>
  <c r="Y16"/>
  <c r="X16"/>
  <c r="W16"/>
  <c r="V16"/>
  <c r="T16"/>
  <c r="R16"/>
  <c r="Q16"/>
  <c r="P16"/>
  <c r="O16"/>
  <c r="N16"/>
  <c r="M16"/>
  <c r="K16"/>
  <c r="I16"/>
  <c r="H16"/>
  <c r="G16"/>
  <c r="F16"/>
  <c r="C16"/>
  <c r="AH15"/>
  <c r="AH14"/>
  <c r="AG12"/>
  <c r="AF12"/>
  <c r="AE12"/>
  <c r="AD12"/>
  <c r="AB12"/>
  <c r="Y12"/>
  <c r="X12"/>
  <c r="W12"/>
  <c r="U12"/>
  <c r="T12"/>
  <c r="S12"/>
  <c r="R12"/>
  <c r="P12"/>
  <c r="N12"/>
  <c r="L12"/>
  <c r="K12"/>
  <c r="J12"/>
  <c r="I12"/>
  <c r="G12"/>
  <c r="E12"/>
  <c r="D12"/>
  <c r="C12"/>
  <c r="AH11"/>
  <c r="AH10"/>
  <c r="AG8"/>
  <c r="AE8"/>
  <c r="AD8"/>
  <c r="AC8"/>
  <c r="AB8"/>
  <c r="AA8"/>
  <c r="Z8"/>
  <c r="X8"/>
  <c r="W8"/>
  <c r="V8"/>
  <c r="U8"/>
  <c r="T8"/>
  <c r="S8"/>
  <c r="Q8"/>
  <c r="P8"/>
  <c r="O8"/>
  <c r="N8"/>
  <c r="M8"/>
  <c r="L8"/>
  <c r="J8"/>
  <c r="I8"/>
  <c r="H8"/>
  <c r="G8"/>
  <c r="F8"/>
  <c r="E8"/>
  <c r="C8"/>
  <c r="AH7"/>
  <c r="AH6"/>
  <c r="AF4"/>
  <c r="AE4"/>
  <c r="AD4"/>
  <c r="AC4"/>
  <c r="Z4"/>
  <c r="Y4"/>
  <c r="X4"/>
  <c r="W4"/>
  <c r="V4"/>
  <c r="U4"/>
  <c r="S4"/>
  <c r="R4"/>
  <c r="Q4"/>
  <c r="P4"/>
  <c r="O4"/>
  <c r="N4"/>
  <c r="L4"/>
  <c r="K4"/>
  <c r="J4"/>
  <c r="I4"/>
  <c r="H4"/>
  <c r="G4"/>
  <c r="E4"/>
  <c r="D4"/>
  <c r="AH3"/>
  <c r="AH2"/>
  <c r="AK96" i="1"/>
  <c r="AK93"/>
  <c r="C13" i="2" l="1"/>
  <c r="C9"/>
  <c r="C29"/>
  <c r="D13"/>
  <c r="AH20"/>
  <c r="AJ41"/>
  <c r="AK41" s="1"/>
  <c r="AH12"/>
  <c r="AH37"/>
  <c r="AH8"/>
  <c r="AJ16"/>
  <c r="AK16" s="1"/>
  <c r="AJ24"/>
  <c r="AK24" s="1"/>
  <c r="AH41"/>
  <c r="AH45"/>
  <c r="AH4"/>
  <c r="AH16"/>
  <c r="AH24"/>
  <c r="AH28"/>
  <c r="AH33"/>
  <c r="AJ37"/>
  <c r="AK37" s="1"/>
  <c r="D42"/>
  <c r="D25"/>
  <c r="E52"/>
  <c r="E21" s="1"/>
  <c r="D5"/>
  <c r="D21"/>
  <c r="D34"/>
  <c r="D46"/>
  <c r="AJ12"/>
  <c r="AK12" s="1"/>
  <c r="C17"/>
  <c r="AJ20"/>
  <c r="AK20" s="1"/>
  <c r="AH21" s="1"/>
  <c r="AJ28"/>
  <c r="AK28" s="1"/>
  <c r="C38"/>
  <c r="C42"/>
  <c r="AJ45"/>
  <c r="AK45" s="1"/>
  <c r="AH46" s="1"/>
  <c r="AJ33"/>
  <c r="AK33" s="1"/>
  <c r="AJ4"/>
  <c r="AK4" s="1"/>
  <c r="AJ8"/>
  <c r="AK8" s="1"/>
  <c r="AK94" i="1"/>
  <c r="AK92"/>
  <c r="AH73"/>
  <c r="AJ73"/>
  <c r="AK73" s="1"/>
  <c r="AH81"/>
  <c r="AJ81"/>
  <c r="AK81" s="1"/>
  <c r="AH65"/>
  <c r="AJ65"/>
  <c r="AK65" s="1"/>
  <c r="AH56"/>
  <c r="AJ56"/>
  <c r="AK56" s="1"/>
  <c r="AH40"/>
  <c r="AJ40"/>
  <c r="AK40" s="1"/>
  <c r="AH24"/>
  <c r="AJ24"/>
  <c r="AK24" s="1"/>
  <c r="AH16"/>
  <c r="AJ16"/>
  <c r="AK16" s="1"/>
  <c r="AH33"/>
  <c r="AH32"/>
  <c r="AH48"/>
  <c r="AH89"/>
  <c r="AJ89"/>
  <c r="AK89" s="1"/>
  <c r="AH90" s="1"/>
  <c r="AJ48"/>
  <c r="AK48" s="1"/>
  <c r="AH49" s="1"/>
  <c r="AJ32"/>
  <c r="AK32" s="1"/>
  <c r="AH9"/>
  <c r="AH8"/>
  <c r="AJ8"/>
  <c r="AK8" s="1"/>
  <c r="AH38" i="2" l="1"/>
  <c r="AH17"/>
  <c r="AH13"/>
  <c r="E5"/>
  <c r="AH34"/>
  <c r="E46"/>
  <c r="AH29"/>
  <c r="AK49"/>
  <c r="AH5"/>
  <c r="AH25"/>
  <c r="AH42"/>
  <c r="AH9"/>
  <c r="E25"/>
  <c r="E42"/>
  <c r="E9"/>
  <c r="F52"/>
  <c r="E13"/>
  <c r="AK48"/>
  <c r="E34"/>
  <c r="AH74" i="1"/>
  <c r="AH82"/>
  <c r="AH66"/>
  <c r="AH57"/>
  <c r="AH41"/>
  <c r="AH25"/>
  <c r="AH17"/>
  <c r="AK50" i="2" l="1"/>
  <c r="G52"/>
  <c r="F9"/>
  <c r="F46"/>
  <c r="F21"/>
  <c r="F34"/>
  <c r="F25"/>
  <c r="F17"/>
  <c r="F29"/>
  <c r="AK52"/>
  <c r="D90" i="1"/>
  <c r="E90"/>
  <c r="F90"/>
  <c r="G90"/>
  <c r="H90"/>
  <c r="I90"/>
  <c r="K90"/>
  <c r="L90"/>
  <c r="M90"/>
  <c r="N90"/>
  <c r="O90"/>
  <c r="R90"/>
  <c r="S90"/>
  <c r="T90"/>
  <c r="V90"/>
  <c r="W90"/>
  <c r="Y90"/>
  <c r="Z90"/>
  <c r="AA90"/>
  <c r="AB90"/>
  <c r="AC90"/>
  <c r="AD90"/>
  <c r="AF90"/>
  <c r="D89"/>
  <c r="E89"/>
  <c r="F89"/>
  <c r="G89"/>
  <c r="H89"/>
  <c r="I89"/>
  <c r="K89"/>
  <c r="L89"/>
  <c r="M89"/>
  <c r="N89"/>
  <c r="O89"/>
  <c r="R89"/>
  <c r="S89"/>
  <c r="T89"/>
  <c r="V89"/>
  <c r="W89"/>
  <c r="Y89"/>
  <c r="Z89"/>
  <c r="AA89"/>
  <c r="AB89"/>
  <c r="AC89"/>
  <c r="AD89"/>
  <c r="AF89"/>
  <c r="D82"/>
  <c r="E82"/>
  <c r="G82"/>
  <c r="H82"/>
  <c r="I82"/>
  <c r="J82"/>
  <c r="K82"/>
  <c r="L82"/>
  <c r="N82"/>
  <c r="O82"/>
  <c r="P82"/>
  <c r="Q82"/>
  <c r="R82"/>
  <c r="S82"/>
  <c r="U82"/>
  <c r="V82"/>
  <c r="W82"/>
  <c r="X82"/>
  <c r="Y82"/>
  <c r="Z82"/>
  <c r="AB82"/>
  <c r="AC82"/>
  <c r="AD82"/>
  <c r="AG82"/>
  <c r="D81"/>
  <c r="E81"/>
  <c r="G81"/>
  <c r="H81"/>
  <c r="I81"/>
  <c r="J81"/>
  <c r="K81"/>
  <c r="L81"/>
  <c r="N81"/>
  <c r="O81"/>
  <c r="P81"/>
  <c r="Q81"/>
  <c r="R81"/>
  <c r="S81"/>
  <c r="U81"/>
  <c r="V81"/>
  <c r="W81"/>
  <c r="X81"/>
  <c r="Y81"/>
  <c r="Z81"/>
  <c r="AB81"/>
  <c r="AC81"/>
  <c r="AD81"/>
  <c r="AG81"/>
  <c r="G74"/>
  <c r="H74"/>
  <c r="I74"/>
  <c r="J74"/>
  <c r="K74"/>
  <c r="L74"/>
  <c r="N74"/>
  <c r="P74"/>
  <c r="Q74"/>
  <c r="R74"/>
  <c r="S74"/>
  <c r="U74"/>
  <c r="V74"/>
  <c r="W74"/>
  <c r="X74"/>
  <c r="Y74"/>
  <c r="Z74"/>
  <c r="AB74"/>
  <c r="AC74"/>
  <c r="AD74"/>
  <c r="G73"/>
  <c r="H73"/>
  <c r="I73"/>
  <c r="J73"/>
  <c r="K73"/>
  <c r="L73"/>
  <c r="N73"/>
  <c r="P73"/>
  <c r="Q73"/>
  <c r="R73"/>
  <c r="S73"/>
  <c r="U73"/>
  <c r="V73"/>
  <c r="W73"/>
  <c r="X73"/>
  <c r="Y73"/>
  <c r="Z73"/>
  <c r="AB73"/>
  <c r="AC73"/>
  <c r="AD73"/>
  <c r="D66"/>
  <c r="E66"/>
  <c r="F66"/>
  <c r="G66"/>
  <c r="H66"/>
  <c r="J66"/>
  <c r="K66"/>
  <c r="L66"/>
  <c r="M66"/>
  <c r="N66"/>
  <c r="O66"/>
  <c r="R66"/>
  <c r="S66"/>
  <c r="T66"/>
  <c r="U66"/>
  <c r="V66"/>
  <c r="X66"/>
  <c r="Y66"/>
  <c r="Z66"/>
  <c r="AA66"/>
  <c r="AC66"/>
  <c r="AE66"/>
  <c r="AF66"/>
  <c r="AG66"/>
  <c r="D65"/>
  <c r="E65"/>
  <c r="F65"/>
  <c r="G65"/>
  <c r="H65"/>
  <c r="J65"/>
  <c r="K65"/>
  <c r="L65"/>
  <c r="M65"/>
  <c r="N65"/>
  <c r="O65"/>
  <c r="R65"/>
  <c r="S65"/>
  <c r="T65"/>
  <c r="U65"/>
  <c r="V65"/>
  <c r="X65"/>
  <c r="Y65"/>
  <c r="Z65"/>
  <c r="AA65"/>
  <c r="AC65"/>
  <c r="AE65"/>
  <c r="AF65"/>
  <c r="AG65"/>
  <c r="F57"/>
  <c r="G57"/>
  <c r="H57"/>
  <c r="I57"/>
  <c r="J57"/>
  <c r="K57"/>
  <c r="M57"/>
  <c r="N57"/>
  <c r="O57"/>
  <c r="P57"/>
  <c r="Q57"/>
  <c r="R57"/>
  <c r="T57"/>
  <c r="U57"/>
  <c r="W57"/>
  <c r="X57"/>
  <c r="F56"/>
  <c r="G56"/>
  <c r="H56"/>
  <c r="I56"/>
  <c r="J56"/>
  <c r="K56"/>
  <c r="M56"/>
  <c r="N56"/>
  <c r="O56"/>
  <c r="P56"/>
  <c r="Q56"/>
  <c r="R56"/>
  <c r="T56"/>
  <c r="U56"/>
  <c r="W56"/>
  <c r="X56"/>
  <c r="D49"/>
  <c r="E49"/>
  <c r="F49"/>
  <c r="I49"/>
  <c r="J49"/>
  <c r="K49"/>
  <c r="L49"/>
  <c r="M49"/>
  <c r="O49"/>
  <c r="P49"/>
  <c r="Q49"/>
  <c r="R49"/>
  <c r="V49"/>
  <c r="W49"/>
  <c r="X49"/>
  <c r="Y49"/>
  <c r="AC49"/>
  <c r="AD49"/>
  <c r="AE49"/>
  <c r="AF49"/>
  <c r="D48"/>
  <c r="E48"/>
  <c r="F48"/>
  <c r="I48"/>
  <c r="J48"/>
  <c r="K48"/>
  <c r="L48"/>
  <c r="M48"/>
  <c r="O48"/>
  <c r="P48"/>
  <c r="Q48"/>
  <c r="R48"/>
  <c r="V48"/>
  <c r="W48"/>
  <c r="X48"/>
  <c r="Y48"/>
  <c r="AC48"/>
  <c r="AD48"/>
  <c r="AE48"/>
  <c r="AF48"/>
  <c r="D41"/>
  <c r="E41"/>
  <c r="F41"/>
  <c r="H41"/>
  <c r="I41"/>
  <c r="K41"/>
  <c r="L41"/>
  <c r="M41"/>
  <c r="N41"/>
  <c r="O41"/>
  <c r="P41"/>
  <c r="R41"/>
  <c r="S41"/>
  <c r="U41"/>
  <c r="W41"/>
  <c r="Y41"/>
  <c r="Z41"/>
  <c r="AA41"/>
  <c r="AB41"/>
  <c r="AC41"/>
  <c r="AD41"/>
  <c r="AF41"/>
  <c r="AG41"/>
  <c r="D40"/>
  <c r="E40"/>
  <c r="F40"/>
  <c r="H40"/>
  <c r="I40"/>
  <c r="K40"/>
  <c r="L40"/>
  <c r="M40"/>
  <c r="N40"/>
  <c r="O40"/>
  <c r="P40"/>
  <c r="R40"/>
  <c r="S40"/>
  <c r="U40"/>
  <c r="W40"/>
  <c r="Y40"/>
  <c r="Z40"/>
  <c r="AA40"/>
  <c r="AB40"/>
  <c r="AC40"/>
  <c r="AD40"/>
  <c r="AF40"/>
  <c r="AG40"/>
  <c r="F33"/>
  <c r="G33"/>
  <c r="H33"/>
  <c r="I33"/>
  <c r="K33"/>
  <c r="M33"/>
  <c r="N33"/>
  <c r="O33"/>
  <c r="P33"/>
  <c r="Q33"/>
  <c r="R33"/>
  <c r="T33"/>
  <c r="V33"/>
  <c r="W33"/>
  <c r="X33"/>
  <c r="Y33"/>
  <c r="AA33"/>
  <c r="AB33"/>
  <c r="AC33"/>
  <c r="AD33"/>
  <c r="F32"/>
  <c r="G32"/>
  <c r="H32"/>
  <c r="I32"/>
  <c r="K32"/>
  <c r="M32"/>
  <c r="N32"/>
  <c r="O32"/>
  <c r="P32"/>
  <c r="Q32"/>
  <c r="R32"/>
  <c r="T32"/>
  <c r="V32"/>
  <c r="W32"/>
  <c r="X32"/>
  <c r="Y32"/>
  <c r="AA32"/>
  <c r="AB32"/>
  <c r="AC32"/>
  <c r="AD32"/>
  <c r="D25"/>
  <c r="E25"/>
  <c r="G25"/>
  <c r="I25"/>
  <c r="J25"/>
  <c r="K25"/>
  <c r="L25"/>
  <c r="N25"/>
  <c r="P25"/>
  <c r="R25"/>
  <c r="S25"/>
  <c r="T25"/>
  <c r="U25"/>
  <c r="W25"/>
  <c r="X25"/>
  <c r="Y25"/>
  <c r="AB25"/>
  <c r="AD25"/>
  <c r="AE25"/>
  <c r="AF25"/>
  <c r="AG25"/>
  <c r="D24"/>
  <c r="E24"/>
  <c r="G24"/>
  <c r="I24"/>
  <c r="J24"/>
  <c r="K24"/>
  <c r="L24"/>
  <c r="N24"/>
  <c r="P24"/>
  <c r="R24"/>
  <c r="S24"/>
  <c r="T24"/>
  <c r="U24"/>
  <c r="W24"/>
  <c r="X24"/>
  <c r="Y24"/>
  <c r="AB24"/>
  <c r="AD24"/>
  <c r="AE24"/>
  <c r="AF24"/>
  <c r="AG24"/>
  <c r="E17"/>
  <c r="F17"/>
  <c r="G17"/>
  <c r="H17"/>
  <c r="I17"/>
  <c r="J17"/>
  <c r="L17"/>
  <c r="M17"/>
  <c r="N17"/>
  <c r="O17"/>
  <c r="P17"/>
  <c r="Q17"/>
  <c r="S17"/>
  <c r="T17"/>
  <c r="U17"/>
  <c r="V17"/>
  <c r="W17"/>
  <c r="X17"/>
  <c r="Z17"/>
  <c r="AA17"/>
  <c r="AB17"/>
  <c r="AC17"/>
  <c r="AD17"/>
  <c r="AE17"/>
  <c r="AG17"/>
  <c r="E16"/>
  <c r="F16"/>
  <c r="G16"/>
  <c r="H16"/>
  <c r="I16"/>
  <c r="J16"/>
  <c r="L16"/>
  <c r="M16"/>
  <c r="N16"/>
  <c r="O16"/>
  <c r="P16"/>
  <c r="Q16"/>
  <c r="S16"/>
  <c r="T16"/>
  <c r="U16"/>
  <c r="V16"/>
  <c r="W16"/>
  <c r="X16"/>
  <c r="Z16"/>
  <c r="AA16"/>
  <c r="AB16"/>
  <c r="AC16"/>
  <c r="AD16"/>
  <c r="AE16"/>
  <c r="AG16"/>
  <c r="D9"/>
  <c r="E9"/>
  <c r="G9"/>
  <c r="H9"/>
  <c r="I9"/>
  <c r="J9"/>
  <c r="K9"/>
  <c r="L9"/>
  <c r="N9"/>
  <c r="O9"/>
  <c r="P9"/>
  <c r="Q9"/>
  <c r="R9"/>
  <c r="S9"/>
  <c r="U9"/>
  <c r="V9"/>
  <c r="W9"/>
  <c r="X9"/>
  <c r="Y9"/>
  <c r="Z9"/>
  <c r="AC9"/>
  <c r="AD9"/>
  <c r="AE9"/>
  <c r="AF9"/>
  <c r="C82"/>
  <c r="C74"/>
  <c r="C57"/>
  <c r="C33"/>
  <c r="C25"/>
  <c r="C17"/>
  <c r="E96"/>
  <c r="C96"/>
  <c r="G46" i="2" l="1"/>
  <c r="H52"/>
  <c r="G5"/>
  <c r="G34"/>
  <c r="G17"/>
  <c r="G42"/>
  <c r="G13"/>
  <c r="G38"/>
  <c r="G9"/>
  <c r="G29"/>
  <c r="F96" i="1"/>
  <c r="G96" s="1"/>
  <c r="H96" s="1"/>
  <c r="I96" s="1"/>
  <c r="J96" s="1"/>
  <c r="K96" s="1"/>
  <c r="L96" s="1"/>
  <c r="M96" s="1"/>
  <c r="N96" s="1"/>
  <c r="O96" s="1"/>
  <c r="P96" s="1"/>
  <c r="Q96" s="1"/>
  <c r="R96" s="1"/>
  <c r="S96" s="1"/>
  <c r="T96" s="1"/>
  <c r="U96" s="1"/>
  <c r="V96" s="1"/>
  <c r="W96" s="1"/>
  <c r="X96" s="1"/>
  <c r="Y96" s="1"/>
  <c r="Z96" s="1"/>
  <c r="AA96" s="1"/>
  <c r="AB96" s="1"/>
  <c r="AC96" s="1"/>
  <c r="AD96" s="1"/>
  <c r="AE96" s="1"/>
  <c r="AF96" s="1"/>
  <c r="AG96" s="1"/>
  <c r="D96"/>
  <c r="D8"/>
  <c r="E8"/>
  <c r="G8"/>
  <c r="H8"/>
  <c r="I8"/>
  <c r="J8"/>
  <c r="K8"/>
  <c r="L8"/>
  <c r="N8"/>
  <c r="O8"/>
  <c r="P8"/>
  <c r="Q8"/>
  <c r="R8"/>
  <c r="S8"/>
  <c r="U8"/>
  <c r="V8"/>
  <c r="W8"/>
  <c r="X8"/>
  <c r="Y8"/>
  <c r="Z8"/>
  <c r="AC8"/>
  <c r="AD8"/>
  <c r="AE8"/>
  <c r="AF8"/>
  <c r="C81"/>
  <c r="C73"/>
  <c r="C56"/>
  <c r="C32"/>
  <c r="C24"/>
  <c r="C16"/>
  <c r="I52" i="2" l="1"/>
  <c r="H9"/>
  <c r="H5"/>
  <c r="H29"/>
  <c r="H34"/>
  <c r="H17"/>
  <c r="H42"/>
  <c r="H38"/>
  <c r="H46"/>
  <c r="H21"/>
  <c r="AH59" i="1"/>
  <c r="AH60"/>
  <c r="AH61"/>
  <c r="AH62"/>
  <c r="AH63"/>
  <c r="AH64"/>
  <c r="AH67"/>
  <c r="AH68"/>
  <c r="AH69"/>
  <c r="AH70"/>
  <c r="AH71"/>
  <c r="AH72"/>
  <c r="AH75"/>
  <c r="AH76"/>
  <c r="AH77"/>
  <c r="AH78"/>
  <c r="AH79"/>
  <c r="AH80"/>
  <c r="AH83"/>
  <c r="AH84"/>
  <c r="AH85"/>
  <c r="AH86"/>
  <c r="AH87"/>
  <c r="AH88"/>
  <c r="AH3"/>
  <c r="AH4"/>
  <c r="AH5"/>
  <c r="AH6"/>
  <c r="AH7"/>
  <c r="AH10"/>
  <c r="AH11"/>
  <c r="AH12"/>
  <c r="AH13"/>
  <c r="AH14"/>
  <c r="AH15"/>
  <c r="AH18"/>
  <c r="AH19"/>
  <c r="AH20"/>
  <c r="AH21"/>
  <c r="AH22"/>
  <c r="AH23"/>
  <c r="AH26"/>
  <c r="AH27"/>
  <c r="AH28"/>
  <c r="AH29"/>
  <c r="AH30"/>
  <c r="AH31"/>
  <c r="AH34"/>
  <c r="AH35"/>
  <c r="AH36"/>
  <c r="AH37"/>
  <c r="AH38"/>
  <c r="AH39"/>
  <c r="AH42"/>
  <c r="AH43"/>
  <c r="AH44"/>
  <c r="AH45"/>
  <c r="AH46"/>
  <c r="AH47"/>
  <c r="AH50"/>
  <c r="AH51"/>
  <c r="AH52"/>
  <c r="AH53"/>
  <c r="AH54"/>
  <c r="AH55"/>
  <c r="AH2"/>
  <c r="I13" i="2" l="1"/>
  <c r="J52"/>
  <c r="I5"/>
  <c r="I29"/>
  <c r="I17"/>
  <c r="I21"/>
  <c r="I25"/>
  <c r="I42"/>
  <c r="I38"/>
  <c r="I46"/>
  <c r="I9"/>
  <c r="K52" l="1"/>
  <c r="J25"/>
  <c r="J9"/>
  <c r="J13"/>
  <c r="J42"/>
  <c r="J38"/>
  <c r="J5"/>
  <c r="J29"/>
  <c r="J34"/>
  <c r="L52" l="1"/>
  <c r="K5"/>
  <c r="K46"/>
  <c r="K13"/>
  <c r="K21"/>
  <c r="K34"/>
  <c r="K25"/>
  <c r="K38"/>
  <c r="K17"/>
  <c r="K29"/>
  <c r="K42"/>
  <c r="L46" l="1"/>
  <c r="M52"/>
  <c r="L34"/>
  <c r="L21"/>
  <c r="L13"/>
  <c r="L25"/>
  <c r="L42"/>
  <c r="L9"/>
  <c r="L38"/>
  <c r="L5"/>
  <c r="N52" l="1"/>
  <c r="M9"/>
  <c r="M46"/>
  <c r="M21"/>
  <c r="M25"/>
  <c r="M34"/>
  <c r="M17"/>
  <c r="M29"/>
  <c r="O52" l="1"/>
  <c r="N13"/>
  <c r="N5"/>
  <c r="N9"/>
  <c r="N21"/>
  <c r="N17"/>
  <c r="N42"/>
  <c r="N38"/>
  <c r="N46"/>
  <c r="N34"/>
  <c r="N29"/>
  <c r="P52" l="1"/>
  <c r="O25"/>
  <c r="O9"/>
  <c r="O46"/>
  <c r="O42"/>
  <c r="O17"/>
  <c r="O5"/>
  <c r="O29"/>
  <c r="O21"/>
  <c r="O34"/>
  <c r="P5" l="1"/>
  <c r="Q52"/>
  <c r="P21"/>
  <c r="P17"/>
  <c r="P9"/>
  <c r="P29"/>
  <c r="P13"/>
  <c r="P42"/>
  <c r="P38"/>
  <c r="P25"/>
  <c r="R52" l="1"/>
  <c r="Q9"/>
  <c r="Q38"/>
  <c r="Q17"/>
  <c r="Q29"/>
  <c r="Q5"/>
  <c r="Q25"/>
  <c r="Q42"/>
  <c r="S52" l="1"/>
  <c r="R46"/>
  <c r="R34"/>
  <c r="R13"/>
  <c r="R5"/>
  <c r="R17"/>
  <c r="R42"/>
  <c r="R21"/>
  <c r="R38"/>
  <c r="R25"/>
  <c r="R29"/>
  <c r="T52" l="1"/>
  <c r="S38"/>
  <c r="S5"/>
  <c r="S21"/>
  <c r="S34"/>
  <c r="S9"/>
  <c r="S42"/>
  <c r="S13"/>
  <c r="S46"/>
  <c r="T13" l="1"/>
  <c r="T9"/>
  <c r="U52"/>
  <c r="T17"/>
  <c r="T46"/>
  <c r="T34"/>
  <c r="T29"/>
  <c r="U5" l="1"/>
  <c r="V52"/>
  <c r="U34"/>
  <c r="U42"/>
  <c r="U21"/>
  <c r="U38"/>
  <c r="U29"/>
  <c r="U9"/>
  <c r="U13"/>
  <c r="W52" l="1"/>
  <c r="V25"/>
  <c r="V46"/>
  <c r="V34"/>
  <c r="V9"/>
  <c r="V17"/>
  <c r="V5"/>
  <c r="V42"/>
  <c r="V38"/>
  <c r="W46" l="1"/>
  <c r="X52"/>
  <c r="W21"/>
  <c r="W13"/>
  <c r="W5"/>
  <c r="W17"/>
  <c r="W29"/>
  <c r="W25"/>
  <c r="W38"/>
  <c r="W9"/>
  <c r="W42"/>
  <c r="X9" l="1"/>
  <c r="Y52"/>
  <c r="X34"/>
  <c r="X29"/>
  <c r="X42"/>
  <c r="X13"/>
  <c r="X25"/>
  <c r="X17"/>
  <c r="X38"/>
  <c r="X5"/>
  <c r="Y13" l="1"/>
  <c r="Y5"/>
  <c r="Z52"/>
  <c r="Y34"/>
  <c r="Y42"/>
  <c r="Y38"/>
  <c r="Y25"/>
  <c r="Y46"/>
  <c r="Y17"/>
  <c r="Y21"/>
  <c r="AA52" l="1"/>
  <c r="Z21"/>
  <c r="Z42"/>
  <c r="Z9"/>
  <c r="Z5"/>
  <c r="Z34"/>
  <c r="Z38"/>
  <c r="Z46"/>
  <c r="AB52" l="1"/>
  <c r="AA46"/>
  <c r="AA34"/>
  <c r="AA9"/>
  <c r="AA21"/>
  <c r="AA17"/>
  <c r="AB46" l="1"/>
  <c r="AC52"/>
  <c r="AB21"/>
  <c r="AB17"/>
  <c r="AB13"/>
  <c r="AB38"/>
  <c r="AB9"/>
  <c r="AB42"/>
  <c r="AC25" l="1"/>
  <c r="AC9"/>
  <c r="AD52"/>
  <c r="AC5"/>
  <c r="AC42"/>
  <c r="AC46"/>
  <c r="AC21"/>
  <c r="AC38"/>
  <c r="AC17"/>
  <c r="AC34"/>
  <c r="AE52" l="1"/>
  <c r="AD13"/>
  <c r="AD38"/>
  <c r="AD9"/>
  <c r="AD42"/>
  <c r="AD25"/>
  <c r="AD17"/>
  <c r="AD46"/>
  <c r="AD5"/>
  <c r="AD21"/>
  <c r="AF52" l="1"/>
  <c r="AE5"/>
  <c r="AE9"/>
  <c r="AE13"/>
  <c r="AE25"/>
  <c r="AE34"/>
  <c r="AF13" l="1"/>
  <c r="AG52"/>
  <c r="AF46"/>
  <c r="AF21"/>
  <c r="AF5"/>
  <c r="AF25"/>
  <c r="AF34"/>
  <c r="AG34" l="1"/>
  <c r="AG21"/>
  <c r="AG42"/>
  <c r="AG13"/>
  <c r="AG9"/>
</calcChain>
</file>

<file path=xl/sharedStrings.xml><?xml version="1.0" encoding="utf-8"?>
<sst xmlns="http://schemas.openxmlformats.org/spreadsheetml/2006/main" count="1305" uniqueCount="58">
  <si>
    <t>Type</t>
  </si>
  <si>
    <t>June - UG</t>
  </si>
  <si>
    <t>No of Staff Visited Library</t>
  </si>
  <si>
    <t>S</t>
  </si>
  <si>
    <t>H</t>
  </si>
  <si>
    <t>No of Students Visited Library</t>
  </si>
  <si>
    <t>-</t>
  </si>
  <si>
    <t>June - PG</t>
  </si>
  <si>
    <t>July - UG</t>
  </si>
  <si>
    <t>July - PG</t>
  </si>
  <si>
    <t>Aug - UG</t>
  </si>
  <si>
    <t>Aug - PG</t>
  </si>
  <si>
    <t>Sep - UG</t>
  </si>
  <si>
    <t>Sep - PG</t>
  </si>
  <si>
    <t>Oct - UG</t>
  </si>
  <si>
    <t>Oct - PG</t>
  </si>
  <si>
    <t>Nov - UG</t>
  </si>
  <si>
    <t>IC</t>
  </si>
  <si>
    <t>KS</t>
  </si>
  <si>
    <t>Nov - PG</t>
  </si>
  <si>
    <t>Dec - UG</t>
  </si>
  <si>
    <t>Dec - PG</t>
  </si>
  <si>
    <t>Jan - UG</t>
  </si>
  <si>
    <t>Jan - PG</t>
  </si>
  <si>
    <t>Feb - UG</t>
  </si>
  <si>
    <t>SD</t>
  </si>
  <si>
    <t>Feb - PG</t>
  </si>
  <si>
    <t>March - UG</t>
  </si>
  <si>
    <t>March - PG</t>
  </si>
  <si>
    <t>April - UG</t>
  </si>
  <si>
    <t>April - PG</t>
  </si>
  <si>
    <t>Number of users using library through e-access</t>
  </si>
  <si>
    <t>August - PG</t>
  </si>
  <si>
    <t>August - UG</t>
  </si>
  <si>
    <t>Total No of Visitors</t>
  </si>
  <si>
    <t>UG &amp; PG</t>
  </si>
  <si>
    <t>Total No of Teachers</t>
  </si>
  <si>
    <t>Total No of Students</t>
  </si>
  <si>
    <t>Total</t>
  </si>
  <si>
    <t>Total No of Days</t>
  </si>
  <si>
    <t>No of Non Working Days</t>
  </si>
  <si>
    <t>No of working Days</t>
  </si>
  <si>
    <t>Total No of Working Days</t>
  </si>
  <si>
    <t>Total No of Teachers and Students Visited/e-access Library in 246 Days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</si>
  <si>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</si>
  <si>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</si>
  <si>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</si>
  <si>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</si>
  <si>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</si>
  <si>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</si>
  <si>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</si>
  <si>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</si>
  <si>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</si>
  <si>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JUNE</t>
  </si>
  <si>
    <t>APRIL</t>
  </si>
  <si>
    <t xml:space="preserve">      </t>
  </si>
  <si>
    <t xml:space="preserve">                                     </t>
  </si>
  <si>
    <t>HOLIDAY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</si>
</sst>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B452BE"/>
      <name val="Times New Roman"/>
      <family val="1"/>
    </font>
    <font>
      <sz val="12"/>
      <color rgb="FF362CF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theme="1" tint="4.9989318521683403E-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/>
    </xf>
    <xf numFmtId="17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0" fontId="10" fillId="0" borderId="0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/>
    <xf numFmtId="0" fontId="13" fillId="0" borderId="0" xfId="0" applyFont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0" fillId="0" borderId="4" xfId="0" applyFont="1" applyBorder="1"/>
    <xf numFmtId="0" fontId="15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5" fillId="0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1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8" fillId="0" borderId="4" xfId="0" applyFont="1" applyBorder="1" applyAlignment="1">
      <alignment horizontal="center"/>
    </xf>
    <xf numFmtId="0" fontId="0" fillId="0" borderId="11" xfId="0" applyBorder="1"/>
    <xf numFmtId="0" fontId="1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7"/>
  <sheetViews>
    <sheetView workbookViewId="0">
      <selection activeCell="AI18" sqref="AI18:AI19"/>
    </sheetView>
  </sheetViews>
  <sheetFormatPr defaultRowHeight="15"/>
  <cols>
    <col min="1" max="1" width="12.85546875" style="2" bestFit="1" customWidth="1"/>
    <col min="2" max="2" width="42.5703125" style="2" bestFit="1" customWidth="1"/>
    <col min="3" max="12" width="5.5703125" style="2" bestFit="1" customWidth="1"/>
    <col min="13" max="14" width="6.140625" style="2" bestFit="1" customWidth="1"/>
    <col min="15" max="19" width="5.5703125" style="2" bestFit="1" customWidth="1"/>
    <col min="20" max="20" width="6.140625" style="2" bestFit="1" customWidth="1"/>
    <col min="21" max="33" width="5.5703125" style="2" bestFit="1" customWidth="1"/>
    <col min="34" max="34" width="20.140625" style="2" bestFit="1" customWidth="1"/>
    <col min="35" max="35" width="17.7109375" style="2" bestFit="1" customWidth="1"/>
    <col min="36" max="36" width="25.85546875" style="2" bestFit="1" customWidth="1"/>
    <col min="37" max="37" width="20.28515625" style="2" bestFit="1" customWidth="1"/>
    <col min="38" max="16384" width="9.140625" style="2"/>
  </cols>
  <sheetData>
    <row r="1" spans="1:37" ht="15.75">
      <c r="A1" s="3">
        <v>2017</v>
      </c>
      <c r="B1" s="11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59" t="s">
        <v>34</v>
      </c>
    </row>
    <row r="2" spans="1:37" ht="15.75">
      <c r="A2" s="4" t="s">
        <v>1</v>
      </c>
      <c r="B2" s="5" t="s">
        <v>2</v>
      </c>
      <c r="C2" s="9"/>
      <c r="D2" s="6">
        <v>7</v>
      </c>
      <c r="E2" s="6">
        <v>3</v>
      </c>
      <c r="F2" s="9" t="s">
        <v>3</v>
      </c>
      <c r="G2" s="6">
        <v>13</v>
      </c>
      <c r="H2" s="6">
        <v>17</v>
      </c>
      <c r="I2" s="6">
        <v>10</v>
      </c>
      <c r="J2" s="6">
        <v>10</v>
      </c>
      <c r="K2" s="6">
        <v>12</v>
      </c>
      <c r="L2" s="6">
        <v>2</v>
      </c>
      <c r="M2" s="9" t="s">
        <v>3</v>
      </c>
      <c r="N2" s="6">
        <v>6</v>
      </c>
      <c r="O2" s="6">
        <v>6</v>
      </c>
      <c r="P2" s="6">
        <v>10</v>
      </c>
      <c r="Q2" s="6">
        <v>8</v>
      </c>
      <c r="R2" s="6">
        <v>7</v>
      </c>
      <c r="S2" s="6">
        <v>3</v>
      </c>
      <c r="T2" s="9" t="s">
        <v>3</v>
      </c>
      <c r="U2" s="6">
        <v>9</v>
      </c>
      <c r="V2" s="6">
        <v>12</v>
      </c>
      <c r="W2" s="6">
        <v>4</v>
      </c>
      <c r="X2" s="6">
        <v>3</v>
      </c>
      <c r="Y2" s="6">
        <v>4</v>
      </c>
      <c r="Z2" s="6">
        <v>2</v>
      </c>
      <c r="AA2" s="9" t="s">
        <v>3</v>
      </c>
      <c r="AB2" s="9" t="s">
        <v>4</v>
      </c>
      <c r="AC2" s="6">
        <v>7</v>
      </c>
      <c r="AD2" s="6">
        <v>5</v>
      </c>
      <c r="AE2" s="6">
        <v>9</v>
      </c>
      <c r="AF2" s="6">
        <v>11</v>
      </c>
      <c r="AG2" s="6"/>
      <c r="AH2" s="64">
        <f>SUM(C2:AG2)</f>
        <v>180</v>
      </c>
    </row>
    <row r="3" spans="1:37" ht="15.75">
      <c r="A3" s="4" t="s">
        <v>1</v>
      </c>
      <c r="B3" s="5" t="s">
        <v>5</v>
      </c>
      <c r="C3" s="9"/>
      <c r="D3" s="6">
        <v>31</v>
      </c>
      <c r="E3" s="6" t="s">
        <v>6</v>
      </c>
      <c r="F3" s="9" t="s">
        <v>3</v>
      </c>
      <c r="G3" s="6">
        <v>16</v>
      </c>
      <c r="H3" s="6">
        <v>37</v>
      </c>
      <c r="I3" s="6">
        <v>32</v>
      </c>
      <c r="J3" s="6">
        <v>37</v>
      </c>
      <c r="K3" s="6">
        <v>44</v>
      </c>
      <c r="L3" s="6">
        <v>20</v>
      </c>
      <c r="M3" s="9" t="s">
        <v>3</v>
      </c>
      <c r="N3" s="6">
        <v>50</v>
      </c>
      <c r="O3" s="6">
        <v>47</v>
      </c>
      <c r="P3" s="6">
        <v>36</v>
      </c>
      <c r="Q3" s="6">
        <v>42</v>
      </c>
      <c r="R3" s="6">
        <v>32</v>
      </c>
      <c r="S3" s="6">
        <v>17</v>
      </c>
      <c r="T3" s="9" t="s">
        <v>3</v>
      </c>
      <c r="U3" s="6">
        <v>62</v>
      </c>
      <c r="V3" s="6">
        <v>77</v>
      </c>
      <c r="W3" s="6">
        <v>78</v>
      </c>
      <c r="X3" s="6">
        <v>67</v>
      </c>
      <c r="Y3" s="6">
        <v>68</v>
      </c>
      <c r="Z3" s="6">
        <v>27</v>
      </c>
      <c r="AA3" s="9" t="s">
        <v>3</v>
      </c>
      <c r="AB3" s="9" t="s">
        <v>4</v>
      </c>
      <c r="AC3" s="6">
        <v>69</v>
      </c>
      <c r="AD3" s="6">
        <v>80</v>
      </c>
      <c r="AE3" s="6">
        <v>60</v>
      </c>
      <c r="AF3" s="6">
        <v>15</v>
      </c>
      <c r="AG3" s="6"/>
      <c r="AH3" s="64">
        <f t="shared" ref="AH3:AH86" si="0">SUM(C3:AG3)</f>
        <v>1044</v>
      </c>
    </row>
    <row r="4" spans="1:37" ht="15.75">
      <c r="A4" s="4" t="s">
        <v>7</v>
      </c>
      <c r="B4" s="5" t="s">
        <v>2</v>
      </c>
      <c r="C4" s="9"/>
      <c r="D4" s="6"/>
      <c r="E4" s="12"/>
      <c r="F4" s="9" t="s">
        <v>3</v>
      </c>
      <c r="G4" s="8">
        <v>2</v>
      </c>
      <c r="H4" s="6">
        <v>3</v>
      </c>
      <c r="I4" s="6">
        <v>1</v>
      </c>
      <c r="J4" s="6">
        <v>1</v>
      </c>
      <c r="K4" s="6"/>
      <c r="L4" s="8"/>
      <c r="M4" s="9" t="s">
        <v>3</v>
      </c>
      <c r="N4" s="8">
        <v>1</v>
      </c>
      <c r="O4" s="6">
        <v>1</v>
      </c>
      <c r="P4" s="6"/>
      <c r="Q4" s="8"/>
      <c r="R4" s="6">
        <v>1</v>
      </c>
      <c r="S4" s="6"/>
      <c r="T4" s="9" t="s">
        <v>3</v>
      </c>
      <c r="U4" s="8"/>
      <c r="V4" s="6">
        <v>1</v>
      </c>
      <c r="W4" s="6">
        <v>2</v>
      </c>
      <c r="X4" s="6"/>
      <c r="Y4" s="6">
        <v>1</v>
      </c>
      <c r="Z4" s="6">
        <v>1</v>
      </c>
      <c r="AA4" s="9" t="s">
        <v>3</v>
      </c>
      <c r="AB4" s="9" t="s">
        <v>4</v>
      </c>
      <c r="AC4" s="6"/>
      <c r="AD4" s="6">
        <v>1</v>
      </c>
      <c r="AE4" s="6"/>
      <c r="AF4" s="6"/>
      <c r="AG4" s="12"/>
      <c r="AH4" s="64">
        <f t="shared" si="0"/>
        <v>16</v>
      </c>
    </row>
    <row r="5" spans="1:37" ht="15.75">
      <c r="A5" s="4" t="s">
        <v>7</v>
      </c>
      <c r="B5" s="5" t="s">
        <v>5</v>
      </c>
      <c r="C5" s="9"/>
      <c r="D5" s="6"/>
      <c r="E5" s="12"/>
      <c r="F5" s="9" t="s">
        <v>3</v>
      </c>
      <c r="G5" s="8">
        <v>1</v>
      </c>
      <c r="H5" s="6">
        <v>13</v>
      </c>
      <c r="I5" s="6">
        <v>9</v>
      </c>
      <c r="J5" s="6"/>
      <c r="K5" s="6">
        <v>11</v>
      </c>
      <c r="L5" s="8">
        <v>3</v>
      </c>
      <c r="M5" s="9" t="s">
        <v>3</v>
      </c>
      <c r="N5" s="8">
        <v>1</v>
      </c>
      <c r="O5" s="6">
        <v>6</v>
      </c>
      <c r="P5" s="6">
        <v>1</v>
      </c>
      <c r="Q5" s="8"/>
      <c r="R5" s="6">
        <v>4</v>
      </c>
      <c r="S5" s="6">
        <v>4</v>
      </c>
      <c r="T5" s="9" t="s">
        <v>3</v>
      </c>
      <c r="U5" s="8">
        <v>11</v>
      </c>
      <c r="V5" s="6">
        <v>13</v>
      </c>
      <c r="W5" s="6">
        <v>3</v>
      </c>
      <c r="X5" s="6">
        <v>1</v>
      </c>
      <c r="Y5" s="6">
        <v>9</v>
      </c>
      <c r="Z5" s="6">
        <v>2</v>
      </c>
      <c r="AA5" s="9" t="s">
        <v>3</v>
      </c>
      <c r="AB5" s="9" t="s">
        <v>4</v>
      </c>
      <c r="AC5" s="6">
        <v>10</v>
      </c>
      <c r="AD5" s="6">
        <v>3</v>
      </c>
      <c r="AE5" s="6">
        <v>5</v>
      </c>
      <c r="AF5" s="6">
        <v>10</v>
      </c>
      <c r="AG5" s="12"/>
      <c r="AH5" s="64">
        <f t="shared" si="0"/>
        <v>120</v>
      </c>
    </row>
    <row r="6" spans="1:37" ht="15.75">
      <c r="A6" s="4" t="s">
        <v>7</v>
      </c>
      <c r="B6" s="17" t="s">
        <v>31</v>
      </c>
      <c r="C6" s="14"/>
      <c r="D6" s="14"/>
      <c r="E6" s="16"/>
      <c r="F6" s="15" t="s">
        <v>3</v>
      </c>
      <c r="G6" s="16"/>
      <c r="H6" s="14"/>
      <c r="I6" s="14"/>
      <c r="J6" s="14"/>
      <c r="K6" s="14"/>
      <c r="L6" s="16"/>
      <c r="M6" s="15" t="s">
        <v>3</v>
      </c>
      <c r="N6" s="16"/>
      <c r="O6" s="14"/>
      <c r="P6" s="14"/>
      <c r="Q6" s="16"/>
      <c r="R6" s="14"/>
      <c r="S6" s="14"/>
      <c r="T6" s="15" t="s">
        <v>3</v>
      </c>
      <c r="U6" s="16"/>
      <c r="V6" s="14"/>
      <c r="W6" s="14"/>
      <c r="X6" s="14"/>
      <c r="Y6" s="14"/>
      <c r="Z6" s="14"/>
      <c r="AA6" s="15" t="s">
        <v>3</v>
      </c>
      <c r="AB6" s="15" t="s">
        <v>4</v>
      </c>
      <c r="AC6" s="14"/>
      <c r="AD6" s="14"/>
      <c r="AE6" s="14"/>
      <c r="AF6" s="14"/>
      <c r="AG6" s="16"/>
      <c r="AH6" s="64">
        <f t="shared" si="0"/>
        <v>0</v>
      </c>
    </row>
    <row r="7" spans="1:37" ht="15.75">
      <c r="A7" s="4" t="s">
        <v>1</v>
      </c>
      <c r="B7" s="17" t="s">
        <v>31</v>
      </c>
      <c r="C7" s="18"/>
      <c r="D7" s="14" t="s">
        <v>6</v>
      </c>
      <c r="E7" s="14" t="s">
        <v>6</v>
      </c>
      <c r="F7" s="15" t="s">
        <v>3</v>
      </c>
      <c r="G7" s="14">
        <v>16</v>
      </c>
      <c r="H7" s="14">
        <v>8</v>
      </c>
      <c r="I7" s="14">
        <v>17</v>
      </c>
      <c r="J7" s="14">
        <v>7</v>
      </c>
      <c r="K7" s="14">
        <v>6</v>
      </c>
      <c r="L7" s="14">
        <v>10</v>
      </c>
      <c r="M7" s="15" t="s">
        <v>3</v>
      </c>
      <c r="N7" s="14">
        <v>4</v>
      </c>
      <c r="O7" s="14" t="s">
        <v>6</v>
      </c>
      <c r="P7" s="14">
        <v>5</v>
      </c>
      <c r="Q7" s="14" t="s">
        <v>6</v>
      </c>
      <c r="R7" s="14" t="s">
        <v>6</v>
      </c>
      <c r="S7" s="14" t="s">
        <v>6</v>
      </c>
      <c r="T7" s="15" t="s">
        <v>3</v>
      </c>
      <c r="U7" s="14" t="s">
        <v>6</v>
      </c>
      <c r="V7" s="14" t="s">
        <v>6</v>
      </c>
      <c r="W7" s="14" t="s">
        <v>6</v>
      </c>
      <c r="X7" s="14">
        <v>12</v>
      </c>
      <c r="Y7" s="14">
        <v>15</v>
      </c>
      <c r="Z7" s="14" t="s">
        <v>6</v>
      </c>
      <c r="AA7" s="15" t="s">
        <v>3</v>
      </c>
      <c r="AB7" s="15" t="s">
        <v>4</v>
      </c>
      <c r="AC7" s="14">
        <v>75</v>
      </c>
      <c r="AD7" s="14" t="s">
        <v>6</v>
      </c>
      <c r="AE7" s="14">
        <v>23</v>
      </c>
      <c r="AF7" s="14">
        <v>57</v>
      </c>
      <c r="AG7" s="14"/>
      <c r="AH7" s="64">
        <f t="shared" si="0"/>
        <v>255</v>
      </c>
      <c r="AI7" s="72" t="s">
        <v>39</v>
      </c>
      <c r="AJ7" s="74" t="s">
        <v>40</v>
      </c>
      <c r="AK7" s="74" t="s">
        <v>41</v>
      </c>
    </row>
    <row r="8" spans="1:37" s="68" customFormat="1" ht="15.75">
      <c r="A8" s="66"/>
      <c r="B8" s="61"/>
      <c r="C8" s="62"/>
      <c r="D8" s="62">
        <f t="shared" ref="D8:AF8" si="1">SUM(D2:D7)</f>
        <v>38</v>
      </c>
      <c r="E8" s="62">
        <f t="shared" si="1"/>
        <v>3</v>
      </c>
      <c r="F8" s="62"/>
      <c r="G8" s="62">
        <f t="shared" si="1"/>
        <v>48</v>
      </c>
      <c r="H8" s="62">
        <f t="shared" si="1"/>
        <v>78</v>
      </c>
      <c r="I8" s="62">
        <f t="shared" si="1"/>
        <v>69</v>
      </c>
      <c r="J8" s="62">
        <f t="shared" si="1"/>
        <v>55</v>
      </c>
      <c r="K8" s="62">
        <f t="shared" si="1"/>
        <v>73</v>
      </c>
      <c r="L8" s="62">
        <f t="shared" si="1"/>
        <v>35</v>
      </c>
      <c r="M8" s="62"/>
      <c r="N8" s="62">
        <f t="shared" si="1"/>
        <v>62</v>
      </c>
      <c r="O8" s="62">
        <f t="shared" si="1"/>
        <v>60</v>
      </c>
      <c r="P8" s="62">
        <f t="shared" si="1"/>
        <v>52</v>
      </c>
      <c r="Q8" s="62">
        <f t="shared" si="1"/>
        <v>50</v>
      </c>
      <c r="R8" s="62">
        <f t="shared" si="1"/>
        <v>44</v>
      </c>
      <c r="S8" s="62">
        <f t="shared" si="1"/>
        <v>24</v>
      </c>
      <c r="T8" s="62"/>
      <c r="U8" s="62">
        <f t="shared" si="1"/>
        <v>82</v>
      </c>
      <c r="V8" s="62">
        <f t="shared" si="1"/>
        <v>103</v>
      </c>
      <c r="W8" s="62">
        <f t="shared" si="1"/>
        <v>87</v>
      </c>
      <c r="X8" s="62">
        <f t="shared" si="1"/>
        <v>83</v>
      </c>
      <c r="Y8" s="62">
        <f t="shared" si="1"/>
        <v>97</v>
      </c>
      <c r="Z8" s="62">
        <f t="shared" si="1"/>
        <v>32</v>
      </c>
      <c r="AA8" s="62"/>
      <c r="AB8" s="62"/>
      <c r="AC8" s="62">
        <f t="shared" si="1"/>
        <v>161</v>
      </c>
      <c r="AD8" s="62">
        <f t="shared" si="1"/>
        <v>89</v>
      </c>
      <c r="AE8" s="62">
        <f t="shared" si="1"/>
        <v>97</v>
      </c>
      <c r="AF8" s="62">
        <f t="shared" si="1"/>
        <v>93</v>
      </c>
      <c r="AG8" s="62"/>
      <c r="AH8" s="65">
        <f>SUM(AH2:AH7)</f>
        <v>1615</v>
      </c>
      <c r="AI8" s="75">
        <v>30</v>
      </c>
      <c r="AJ8" s="72">
        <f>COUNTIF(C8:AG8,"")-1</f>
        <v>6</v>
      </c>
      <c r="AK8" s="72">
        <f>AI8-AJ8</f>
        <v>24</v>
      </c>
    </row>
    <row r="9" spans="1:37" s="68" customFormat="1" ht="15.75">
      <c r="A9" s="66"/>
      <c r="B9" s="61"/>
      <c r="C9" s="63"/>
      <c r="D9" s="63">
        <f t="shared" ref="D9:AF9" si="2">D8/D96*100</f>
        <v>1.6732716864817261</v>
      </c>
      <c r="E9" s="63">
        <f t="shared" si="2"/>
        <v>0.13210039630118892</v>
      </c>
      <c r="F9" s="63"/>
      <c r="G9" s="63">
        <f t="shared" si="2"/>
        <v>2.1136063408190227</v>
      </c>
      <c r="H9" s="63">
        <f t="shared" si="2"/>
        <v>3.4346103038309117</v>
      </c>
      <c r="I9" s="63">
        <f t="shared" si="2"/>
        <v>3.0383091149273449</v>
      </c>
      <c r="J9" s="63">
        <f t="shared" si="2"/>
        <v>2.4218405988551299</v>
      </c>
      <c r="K9" s="63">
        <f t="shared" si="2"/>
        <v>3.2144429766622635</v>
      </c>
      <c r="L9" s="63">
        <f t="shared" si="2"/>
        <v>1.5411712901805372</v>
      </c>
      <c r="M9" s="63"/>
      <c r="N9" s="63">
        <f t="shared" si="2"/>
        <v>2.7300748568912372</v>
      </c>
      <c r="O9" s="63">
        <f t="shared" si="2"/>
        <v>2.6420079260237781</v>
      </c>
      <c r="P9" s="63">
        <f t="shared" si="2"/>
        <v>2.2897402025539413</v>
      </c>
      <c r="Q9" s="63">
        <f t="shared" si="2"/>
        <v>2.2016732716864817</v>
      </c>
      <c r="R9" s="63">
        <f t="shared" si="2"/>
        <v>1.9374724790841038</v>
      </c>
      <c r="S9" s="63">
        <f t="shared" si="2"/>
        <v>1.0568031704095113</v>
      </c>
      <c r="T9" s="63"/>
      <c r="U9" s="63">
        <f t="shared" si="2"/>
        <v>3.6107441655658303</v>
      </c>
      <c r="V9" s="63">
        <f t="shared" si="2"/>
        <v>4.5354469396741521</v>
      </c>
      <c r="W9" s="63">
        <f t="shared" si="2"/>
        <v>3.8309114927344781</v>
      </c>
      <c r="X9" s="63">
        <f t="shared" si="2"/>
        <v>3.6547776309995594</v>
      </c>
      <c r="Y9" s="63">
        <f t="shared" si="2"/>
        <v>4.271246147071774</v>
      </c>
      <c r="Z9" s="63">
        <f t="shared" si="2"/>
        <v>1.4090708938793484</v>
      </c>
      <c r="AA9" s="63"/>
      <c r="AB9" s="63"/>
      <c r="AC9" s="63">
        <f t="shared" si="2"/>
        <v>7.0893879348304711</v>
      </c>
      <c r="AD9" s="63">
        <f t="shared" si="2"/>
        <v>3.9189784236019376</v>
      </c>
      <c r="AE9" s="63">
        <f t="shared" si="2"/>
        <v>4.271246147071774</v>
      </c>
      <c r="AF9" s="63">
        <f t="shared" si="2"/>
        <v>4.0951122853368567</v>
      </c>
      <c r="AG9" s="63"/>
      <c r="AH9" s="63">
        <f>AH8/(AK8*C96)*100</f>
        <v>2.9630852781447232</v>
      </c>
    </row>
    <row r="10" spans="1:37" ht="15.75">
      <c r="A10" s="4" t="s">
        <v>8</v>
      </c>
      <c r="B10" s="5" t="s">
        <v>2</v>
      </c>
      <c r="C10" s="6" t="s">
        <v>6</v>
      </c>
      <c r="D10" s="9" t="s">
        <v>3</v>
      </c>
      <c r="E10" s="6">
        <v>6</v>
      </c>
      <c r="F10" s="6">
        <v>4</v>
      </c>
      <c r="G10" s="6">
        <v>5</v>
      </c>
      <c r="H10" s="6">
        <v>5</v>
      </c>
      <c r="I10" s="6" t="s">
        <v>6</v>
      </c>
      <c r="J10" s="6">
        <v>1</v>
      </c>
      <c r="K10" s="9" t="s">
        <v>3</v>
      </c>
      <c r="L10" s="6">
        <v>7</v>
      </c>
      <c r="M10" s="6">
        <v>4</v>
      </c>
      <c r="N10" s="6">
        <v>6</v>
      </c>
      <c r="O10" s="6">
        <v>4</v>
      </c>
      <c r="P10" s="6">
        <v>5</v>
      </c>
      <c r="Q10" s="6">
        <v>3</v>
      </c>
      <c r="R10" s="9" t="s">
        <v>3</v>
      </c>
      <c r="S10" s="6">
        <v>6</v>
      </c>
      <c r="T10" s="6">
        <v>3</v>
      </c>
      <c r="U10" s="6">
        <v>7</v>
      </c>
      <c r="V10" s="6">
        <v>3</v>
      </c>
      <c r="W10" s="6">
        <v>2</v>
      </c>
      <c r="X10" s="6">
        <v>4</v>
      </c>
      <c r="Y10" s="9" t="s">
        <v>3</v>
      </c>
      <c r="Z10" s="6">
        <v>4</v>
      </c>
      <c r="AA10" s="6">
        <v>5</v>
      </c>
      <c r="AB10" s="6">
        <v>3</v>
      </c>
      <c r="AC10" s="6">
        <v>5</v>
      </c>
      <c r="AD10" s="6">
        <v>6</v>
      </c>
      <c r="AE10" s="6">
        <v>1</v>
      </c>
      <c r="AF10" s="9" t="s">
        <v>3</v>
      </c>
      <c r="AG10" s="6">
        <v>2</v>
      </c>
      <c r="AH10" s="64">
        <f t="shared" si="0"/>
        <v>101</v>
      </c>
    </row>
    <row r="11" spans="1:37" ht="15.75">
      <c r="A11" s="4" t="s">
        <v>8</v>
      </c>
      <c r="B11" s="5" t="s">
        <v>5</v>
      </c>
      <c r="C11" s="6">
        <v>33</v>
      </c>
      <c r="D11" s="9" t="s">
        <v>3</v>
      </c>
      <c r="E11" s="6">
        <v>65</v>
      </c>
      <c r="F11" s="6">
        <v>64</v>
      </c>
      <c r="G11" s="6">
        <v>64</v>
      </c>
      <c r="H11" s="6">
        <v>66</v>
      </c>
      <c r="I11" s="6">
        <v>47</v>
      </c>
      <c r="J11" s="6">
        <v>31</v>
      </c>
      <c r="K11" s="9" t="s">
        <v>3</v>
      </c>
      <c r="L11" s="6">
        <v>65</v>
      </c>
      <c r="M11" s="6">
        <v>65</v>
      </c>
      <c r="N11" s="6">
        <v>66</v>
      </c>
      <c r="O11" s="6">
        <v>81</v>
      </c>
      <c r="P11" s="6">
        <v>68</v>
      </c>
      <c r="Q11" s="6">
        <v>60</v>
      </c>
      <c r="R11" s="9" t="s">
        <v>3</v>
      </c>
      <c r="S11" s="6">
        <v>73</v>
      </c>
      <c r="T11" s="6">
        <v>82</v>
      </c>
      <c r="U11" s="6">
        <v>65</v>
      </c>
      <c r="V11" s="6">
        <v>100</v>
      </c>
      <c r="W11" s="6">
        <v>47</v>
      </c>
      <c r="X11" s="6">
        <v>34</v>
      </c>
      <c r="Y11" s="9" t="s">
        <v>3</v>
      </c>
      <c r="Z11" s="6">
        <v>48</v>
      </c>
      <c r="AA11" s="6">
        <v>78</v>
      </c>
      <c r="AB11" s="6">
        <v>75</v>
      </c>
      <c r="AC11" s="6">
        <v>79</v>
      </c>
      <c r="AD11" s="6">
        <v>63</v>
      </c>
      <c r="AE11" s="6">
        <v>57</v>
      </c>
      <c r="AF11" s="9" t="s">
        <v>3</v>
      </c>
      <c r="AG11" s="6">
        <v>69</v>
      </c>
      <c r="AH11" s="64">
        <f t="shared" si="0"/>
        <v>1645</v>
      </c>
    </row>
    <row r="12" spans="1:37" ht="15.75">
      <c r="A12" s="4" t="s">
        <v>9</v>
      </c>
      <c r="B12" s="5" t="s">
        <v>2</v>
      </c>
      <c r="C12" s="6"/>
      <c r="D12" s="9" t="s">
        <v>3</v>
      </c>
      <c r="E12" s="6">
        <v>4</v>
      </c>
      <c r="F12" s="8">
        <v>3</v>
      </c>
      <c r="G12" s="8">
        <v>3</v>
      </c>
      <c r="H12" s="6">
        <v>4</v>
      </c>
      <c r="I12" s="6">
        <v>4</v>
      </c>
      <c r="J12" s="6">
        <v>2</v>
      </c>
      <c r="K12" s="9" t="s">
        <v>3</v>
      </c>
      <c r="L12" s="6">
        <v>5</v>
      </c>
      <c r="M12" s="6">
        <v>2</v>
      </c>
      <c r="N12" s="8">
        <v>3</v>
      </c>
      <c r="O12" s="6">
        <v>5</v>
      </c>
      <c r="P12" s="6">
        <v>2</v>
      </c>
      <c r="Q12" s="8">
        <v>4</v>
      </c>
      <c r="R12" s="9" t="s">
        <v>3</v>
      </c>
      <c r="S12" s="6">
        <v>1</v>
      </c>
      <c r="T12" s="6">
        <v>8</v>
      </c>
      <c r="U12" s="8">
        <v>4</v>
      </c>
      <c r="V12" s="6">
        <v>3</v>
      </c>
      <c r="W12" s="6">
        <v>2</v>
      </c>
      <c r="X12" s="6">
        <v>2</v>
      </c>
      <c r="Y12" s="9" t="s">
        <v>3</v>
      </c>
      <c r="Z12" s="6">
        <v>2</v>
      </c>
      <c r="AA12" s="6">
        <v>1</v>
      </c>
      <c r="AB12" s="6">
        <v>1</v>
      </c>
      <c r="AC12" s="6"/>
      <c r="AD12" s="6"/>
      <c r="AE12" s="6"/>
      <c r="AF12" s="9" t="s">
        <v>3</v>
      </c>
      <c r="AG12" s="6"/>
      <c r="AH12" s="64">
        <f t="shared" si="0"/>
        <v>65</v>
      </c>
    </row>
    <row r="13" spans="1:37" ht="15.75">
      <c r="A13" s="4" t="s">
        <v>9</v>
      </c>
      <c r="B13" s="5" t="s">
        <v>5</v>
      </c>
      <c r="C13" s="6">
        <v>8</v>
      </c>
      <c r="D13" s="9" t="s">
        <v>3</v>
      </c>
      <c r="E13" s="6">
        <v>32</v>
      </c>
      <c r="F13" s="8">
        <v>29</v>
      </c>
      <c r="G13" s="8">
        <v>28</v>
      </c>
      <c r="H13" s="6">
        <v>37</v>
      </c>
      <c r="I13" s="6">
        <v>33</v>
      </c>
      <c r="J13" s="6">
        <v>20</v>
      </c>
      <c r="K13" s="9" t="s">
        <v>3</v>
      </c>
      <c r="L13" s="6">
        <v>19</v>
      </c>
      <c r="M13" s="6">
        <v>25</v>
      </c>
      <c r="N13" s="8">
        <v>23</v>
      </c>
      <c r="O13" s="6">
        <v>29</v>
      </c>
      <c r="P13" s="6">
        <v>38</v>
      </c>
      <c r="Q13" s="8">
        <v>29</v>
      </c>
      <c r="R13" s="9" t="s">
        <v>3</v>
      </c>
      <c r="S13" s="6">
        <v>59</v>
      </c>
      <c r="T13" s="6">
        <v>28</v>
      </c>
      <c r="U13" s="8">
        <v>18</v>
      </c>
      <c r="V13" s="6">
        <v>33</v>
      </c>
      <c r="W13" s="6">
        <v>11</v>
      </c>
      <c r="X13" s="6">
        <v>22</v>
      </c>
      <c r="Y13" s="9" t="s">
        <v>3</v>
      </c>
      <c r="Z13" s="6">
        <v>38</v>
      </c>
      <c r="AA13" s="6">
        <v>22</v>
      </c>
      <c r="AB13" s="6">
        <v>28</v>
      </c>
      <c r="AC13" s="6">
        <v>30</v>
      </c>
      <c r="AD13" s="6">
        <v>30</v>
      </c>
      <c r="AE13" s="6">
        <v>29</v>
      </c>
      <c r="AF13" s="9" t="s">
        <v>3</v>
      </c>
      <c r="AG13" s="6">
        <v>45</v>
      </c>
      <c r="AH13" s="64">
        <f t="shared" si="0"/>
        <v>743</v>
      </c>
    </row>
    <row r="14" spans="1:37" s="13" customFormat="1" ht="15.75">
      <c r="A14" s="4" t="s">
        <v>9</v>
      </c>
      <c r="B14" s="23" t="s">
        <v>31</v>
      </c>
      <c r="C14" s="20"/>
      <c r="D14" s="21" t="s">
        <v>3</v>
      </c>
      <c r="E14" s="20">
        <v>3</v>
      </c>
      <c r="F14" s="22"/>
      <c r="G14" s="22"/>
      <c r="H14" s="20">
        <v>1</v>
      </c>
      <c r="I14" s="20">
        <v>4</v>
      </c>
      <c r="J14" s="20">
        <v>1</v>
      </c>
      <c r="K14" s="21" t="s">
        <v>3</v>
      </c>
      <c r="L14" s="20">
        <v>3</v>
      </c>
      <c r="M14" s="20">
        <v>12</v>
      </c>
      <c r="N14" s="20">
        <v>2</v>
      </c>
      <c r="O14" s="20">
        <v>1</v>
      </c>
      <c r="P14" s="20">
        <v>7</v>
      </c>
      <c r="Q14" s="20">
        <v>5</v>
      </c>
      <c r="R14" s="21" t="s">
        <v>3</v>
      </c>
      <c r="S14" s="20">
        <v>7</v>
      </c>
      <c r="T14" s="20">
        <v>6</v>
      </c>
      <c r="U14" s="22"/>
      <c r="V14" s="20"/>
      <c r="W14" s="20"/>
      <c r="X14" s="20">
        <v>1</v>
      </c>
      <c r="Y14" s="21" t="s">
        <v>3</v>
      </c>
      <c r="Z14" s="20"/>
      <c r="AA14" s="20"/>
      <c r="AB14" s="20"/>
      <c r="AC14" s="20">
        <v>3</v>
      </c>
      <c r="AD14" s="20"/>
      <c r="AE14" s="20"/>
      <c r="AF14" s="21" t="s">
        <v>3</v>
      </c>
      <c r="AG14" s="20">
        <v>1</v>
      </c>
      <c r="AH14" s="64">
        <f t="shared" si="0"/>
        <v>57</v>
      </c>
    </row>
    <row r="15" spans="1:37" s="13" customFormat="1" ht="15.75">
      <c r="A15" s="4" t="s">
        <v>8</v>
      </c>
      <c r="B15" s="23" t="s">
        <v>31</v>
      </c>
      <c r="C15" s="20">
        <v>29</v>
      </c>
      <c r="D15" s="21" t="s">
        <v>3</v>
      </c>
      <c r="E15" s="20">
        <v>46</v>
      </c>
      <c r="F15" s="20">
        <v>32</v>
      </c>
      <c r="G15" s="20">
        <v>31</v>
      </c>
      <c r="H15" s="20">
        <v>41</v>
      </c>
      <c r="I15" s="20">
        <v>20</v>
      </c>
      <c r="J15" s="20" t="s">
        <v>6</v>
      </c>
      <c r="K15" s="21" t="s">
        <v>3</v>
      </c>
      <c r="L15" s="20">
        <v>83</v>
      </c>
      <c r="M15" s="20">
        <v>92</v>
      </c>
      <c r="N15" s="20">
        <v>46</v>
      </c>
      <c r="O15" s="20">
        <v>95</v>
      </c>
      <c r="P15" s="20">
        <v>76</v>
      </c>
      <c r="Q15" s="20">
        <v>47</v>
      </c>
      <c r="R15" s="21" t="s">
        <v>3</v>
      </c>
      <c r="S15" s="20">
        <v>62</v>
      </c>
      <c r="T15" s="20">
        <v>72</v>
      </c>
      <c r="U15" s="20">
        <v>57</v>
      </c>
      <c r="V15" s="20">
        <v>56</v>
      </c>
      <c r="W15" s="20">
        <v>11</v>
      </c>
      <c r="X15" s="20">
        <v>49</v>
      </c>
      <c r="Y15" s="21" t="s">
        <v>3</v>
      </c>
      <c r="Z15" s="20">
        <v>128</v>
      </c>
      <c r="AA15" s="20">
        <v>64</v>
      </c>
      <c r="AB15" s="20">
        <v>70</v>
      </c>
      <c r="AC15" s="20">
        <v>72</v>
      </c>
      <c r="AD15" s="20">
        <v>52</v>
      </c>
      <c r="AE15" s="20">
        <v>44</v>
      </c>
      <c r="AF15" s="21" t="s">
        <v>3</v>
      </c>
      <c r="AG15" s="20">
        <v>94</v>
      </c>
      <c r="AH15" s="64">
        <f t="shared" si="0"/>
        <v>1469</v>
      </c>
      <c r="AI15" s="72" t="s">
        <v>39</v>
      </c>
      <c r="AJ15" s="74" t="s">
        <v>40</v>
      </c>
      <c r="AK15" s="74" t="s">
        <v>41</v>
      </c>
    </row>
    <row r="16" spans="1:37" s="68" customFormat="1" ht="15.75">
      <c r="A16" s="66"/>
      <c r="B16" s="61"/>
      <c r="C16" s="67">
        <f>SUM(C10:C15)</f>
        <v>70</v>
      </c>
      <c r="D16" s="67"/>
      <c r="E16" s="67">
        <f t="shared" ref="E16:AG16" si="3">SUM(E10:E15)</f>
        <v>156</v>
      </c>
      <c r="F16" s="67">
        <f t="shared" si="3"/>
        <v>132</v>
      </c>
      <c r="G16" s="67">
        <f t="shared" si="3"/>
        <v>131</v>
      </c>
      <c r="H16" s="67">
        <f t="shared" si="3"/>
        <v>154</v>
      </c>
      <c r="I16" s="67">
        <f t="shared" si="3"/>
        <v>108</v>
      </c>
      <c r="J16" s="67">
        <f t="shared" si="3"/>
        <v>55</v>
      </c>
      <c r="K16" s="67"/>
      <c r="L16" s="67">
        <f t="shared" si="3"/>
        <v>182</v>
      </c>
      <c r="M16" s="67">
        <f t="shared" si="3"/>
        <v>200</v>
      </c>
      <c r="N16" s="67">
        <f t="shared" si="3"/>
        <v>146</v>
      </c>
      <c r="O16" s="67">
        <f t="shared" si="3"/>
        <v>215</v>
      </c>
      <c r="P16" s="67">
        <f t="shared" si="3"/>
        <v>196</v>
      </c>
      <c r="Q16" s="67">
        <f t="shared" si="3"/>
        <v>148</v>
      </c>
      <c r="R16" s="67"/>
      <c r="S16" s="67">
        <f t="shared" si="3"/>
        <v>208</v>
      </c>
      <c r="T16" s="67">
        <f t="shared" si="3"/>
        <v>199</v>
      </c>
      <c r="U16" s="67">
        <f t="shared" si="3"/>
        <v>151</v>
      </c>
      <c r="V16" s="67">
        <f t="shared" si="3"/>
        <v>195</v>
      </c>
      <c r="W16" s="67">
        <f t="shared" si="3"/>
        <v>73</v>
      </c>
      <c r="X16" s="67">
        <f t="shared" si="3"/>
        <v>112</v>
      </c>
      <c r="Y16" s="67"/>
      <c r="Z16" s="67">
        <f t="shared" si="3"/>
        <v>220</v>
      </c>
      <c r="AA16" s="67">
        <f t="shared" si="3"/>
        <v>170</v>
      </c>
      <c r="AB16" s="67">
        <f t="shared" si="3"/>
        <v>177</v>
      </c>
      <c r="AC16" s="67">
        <f t="shared" si="3"/>
        <v>189</v>
      </c>
      <c r="AD16" s="67">
        <f t="shared" si="3"/>
        <v>151</v>
      </c>
      <c r="AE16" s="67">
        <f t="shared" si="3"/>
        <v>131</v>
      </c>
      <c r="AF16" s="67"/>
      <c r="AG16" s="67">
        <f t="shared" si="3"/>
        <v>211</v>
      </c>
      <c r="AH16" s="65">
        <f>SUM(AH10:AH15)</f>
        <v>4080</v>
      </c>
      <c r="AI16" s="75">
        <v>31</v>
      </c>
      <c r="AJ16" s="72">
        <f>COUNTIF(C16:AG16,"")</f>
        <v>5</v>
      </c>
      <c r="AK16" s="72">
        <f>AI16-AJ16</f>
        <v>26</v>
      </c>
    </row>
    <row r="17" spans="1:37" s="68" customFormat="1" ht="15.75">
      <c r="A17" s="66"/>
      <c r="B17" s="61"/>
      <c r="C17" s="63">
        <f>C16/C96*100</f>
        <v>3.0823425803610744</v>
      </c>
      <c r="D17" s="63"/>
      <c r="E17" s="63">
        <f t="shared" ref="E17:AG17" si="4">E16/E96*100</f>
        <v>6.8692206076618234</v>
      </c>
      <c r="F17" s="63">
        <f t="shared" si="4"/>
        <v>5.8124174372523116</v>
      </c>
      <c r="G17" s="63">
        <f t="shared" si="4"/>
        <v>5.7683839718185821</v>
      </c>
      <c r="H17" s="63">
        <f t="shared" si="4"/>
        <v>6.7811536767943634</v>
      </c>
      <c r="I17" s="63">
        <f t="shared" si="4"/>
        <v>4.7556142668427999</v>
      </c>
      <c r="J17" s="63">
        <f t="shared" si="4"/>
        <v>2.4218405988551299</v>
      </c>
      <c r="K17" s="63"/>
      <c r="L17" s="63">
        <f t="shared" si="4"/>
        <v>8.0140907089387934</v>
      </c>
      <c r="M17" s="63">
        <f t="shared" si="4"/>
        <v>8.806693086745927</v>
      </c>
      <c r="N17" s="63">
        <f t="shared" si="4"/>
        <v>6.4288859533245271</v>
      </c>
      <c r="O17" s="63">
        <f t="shared" si="4"/>
        <v>9.467195068251872</v>
      </c>
      <c r="P17" s="63">
        <f t="shared" si="4"/>
        <v>8.6305592250110088</v>
      </c>
      <c r="Q17" s="63">
        <f t="shared" si="4"/>
        <v>6.5169528841919862</v>
      </c>
      <c r="R17" s="63"/>
      <c r="S17" s="63">
        <f t="shared" si="4"/>
        <v>9.1589608102157651</v>
      </c>
      <c r="T17" s="63">
        <f t="shared" si="4"/>
        <v>8.7626596213121974</v>
      </c>
      <c r="U17" s="63">
        <f t="shared" si="4"/>
        <v>6.6490532804931748</v>
      </c>
      <c r="V17" s="63">
        <f t="shared" si="4"/>
        <v>8.5865257595772793</v>
      </c>
      <c r="W17" s="63">
        <f t="shared" si="4"/>
        <v>3.2144429766622635</v>
      </c>
      <c r="X17" s="63">
        <f t="shared" si="4"/>
        <v>4.9317481285777189</v>
      </c>
      <c r="Y17" s="63"/>
      <c r="Z17" s="63">
        <f t="shared" si="4"/>
        <v>9.6873623954205197</v>
      </c>
      <c r="AA17" s="63">
        <f t="shared" si="4"/>
        <v>7.4856891237340379</v>
      </c>
      <c r="AB17" s="63">
        <f t="shared" si="4"/>
        <v>7.7939233817701457</v>
      </c>
      <c r="AC17" s="63">
        <f t="shared" si="4"/>
        <v>8.3223249669749002</v>
      </c>
      <c r="AD17" s="63">
        <f t="shared" si="4"/>
        <v>6.6490532804931748</v>
      </c>
      <c r="AE17" s="63">
        <f t="shared" si="4"/>
        <v>5.7683839718185821</v>
      </c>
      <c r="AF17" s="63"/>
      <c r="AG17" s="63">
        <f t="shared" si="4"/>
        <v>9.291061206516952</v>
      </c>
      <c r="AH17" s="63">
        <f>AH16/(AK16*C96)*100</f>
        <v>6.9098668834468038</v>
      </c>
    </row>
    <row r="18" spans="1:37" ht="15.75">
      <c r="A18" s="4" t="s">
        <v>10</v>
      </c>
      <c r="B18" s="5" t="s">
        <v>2</v>
      </c>
      <c r="C18" s="6">
        <v>8</v>
      </c>
      <c r="D18" s="6">
        <v>2</v>
      </c>
      <c r="E18" s="6">
        <v>2</v>
      </c>
      <c r="F18" s="9" t="s">
        <v>4</v>
      </c>
      <c r="G18" s="6">
        <v>3</v>
      </c>
      <c r="H18" s="9" t="s">
        <v>3</v>
      </c>
      <c r="I18" s="6">
        <v>10</v>
      </c>
      <c r="J18" s="6">
        <v>2</v>
      </c>
      <c r="K18" s="6">
        <v>3</v>
      </c>
      <c r="L18" s="6">
        <v>5</v>
      </c>
      <c r="M18" s="9" t="s">
        <v>4</v>
      </c>
      <c r="N18" s="6">
        <v>2</v>
      </c>
      <c r="O18" s="9" t="s">
        <v>3</v>
      </c>
      <c r="P18" s="6">
        <v>9</v>
      </c>
      <c r="Q18" s="9" t="s">
        <v>4</v>
      </c>
      <c r="R18" s="6">
        <v>2</v>
      </c>
      <c r="S18" s="6">
        <v>1</v>
      </c>
      <c r="T18" s="6">
        <v>3</v>
      </c>
      <c r="U18" s="6">
        <v>2</v>
      </c>
      <c r="V18" s="9" t="s">
        <v>3</v>
      </c>
      <c r="W18" s="6">
        <v>3</v>
      </c>
      <c r="X18" s="6">
        <v>2</v>
      </c>
      <c r="Y18" s="6">
        <v>4</v>
      </c>
      <c r="Z18" s="9" t="s">
        <v>4</v>
      </c>
      <c r="AA18" s="9" t="s">
        <v>4</v>
      </c>
      <c r="AB18" s="6" t="s">
        <v>6</v>
      </c>
      <c r="AC18" s="9" t="s">
        <v>3</v>
      </c>
      <c r="AD18" s="6">
        <v>2</v>
      </c>
      <c r="AE18" s="6">
        <v>1</v>
      </c>
      <c r="AF18" s="6">
        <v>4</v>
      </c>
      <c r="AG18" s="6">
        <v>3</v>
      </c>
      <c r="AH18" s="64">
        <f t="shared" si="0"/>
        <v>73</v>
      </c>
    </row>
    <row r="19" spans="1:37" ht="15.75">
      <c r="A19" s="4" t="s">
        <v>10</v>
      </c>
      <c r="B19" s="5" t="s">
        <v>5</v>
      </c>
      <c r="C19" s="6">
        <v>62</v>
      </c>
      <c r="D19" s="6">
        <v>58</v>
      </c>
      <c r="E19" s="6">
        <v>56</v>
      </c>
      <c r="F19" s="9" t="s">
        <v>4</v>
      </c>
      <c r="G19" s="6">
        <v>30</v>
      </c>
      <c r="H19" s="9" t="s">
        <v>3</v>
      </c>
      <c r="I19" s="6">
        <v>60</v>
      </c>
      <c r="J19" s="6">
        <v>44</v>
      </c>
      <c r="K19" s="6">
        <v>62</v>
      </c>
      <c r="L19" s="6">
        <v>32</v>
      </c>
      <c r="M19" s="9" t="s">
        <v>4</v>
      </c>
      <c r="N19" s="6">
        <v>55</v>
      </c>
      <c r="O19" s="9" t="s">
        <v>3</v>
      </c>
      <c r="P19" s="6" t="s">
        <v>6</v>
      </c>
      <c r="Q19" s="9" t="s">
        <v>4</v>
      </c>
      <c r="R19" s="6">
        <v>35</v>
      </c>
      <c r="S19" s="6">
        <v>68</v>
      </c>
      <c r="T19" s="6">
        <v>50</v>
      </c>
      <c r="U19" s="6">
        <v>28</v>
      </c>
      <c r="V19" s="9" t="s">
        <v>3</v>
      </c>
      <c r="W19" s="6">
        <v>46</v>
      </c>
      <c r="X19" s="6">
        <v>55</v>
      </c>
      <c r="Y19" s="6">
        <v>57</v>
      </c>
      <c r="Z19" s="9" t="s">
        <v>4</v>
      </c>
      <c r="AA19" s="9" t="s">
        <v>4</v>
      </c>
      <c r="AB19" s="6">
        <v>34</v>
      </c>
      <c r="AC19" s="9" t="s">
        <v>3</v>
      </c>
      <c r="AD19" s="6">
        <v>68</v>
      </c>
      <c r="AE19" s="6">
        <v>48</v>
      </c>
      <c r="AF19" s="6">
        <v>57</v>
      </c>
      <c r="AG19" s="6">
        <v>45</v>
      </c>
      <c r="AH19" s="64">
        <f t="shared" si="0"/>
        <v>1050</v>
      </c>
    </row>
    <row r="20" spans="1:37" ht="15.75">
      <c r="A20" s="4" t="s">
        <v>11</v>
      </c>
      <c r="B20" s="5" t="s">
        <v>2</v>
      </c>
      <c r="C20" s="6">
        <v>2</v>
      </c>
      <c r="D20" s="6">
        <v>4</v>
      </c>
      <c r="E20" s="6">
        <v>2</v>
      </c>
      <c r="F20" s="9" t="s">
        <v>4</v>
      </c>
      <c r="G20" s="6">
        <v>3</v>
      </c>
      <c r="H20" s="9" t="s">
        <v>3</v>
      </c>
      <c r="I20" s="6">
        <v>3</v>
      </c>
      <c r="J20" s="6">
        <v>3</v>
      </c>
      <c r="K20" s="6">
        <v>4</v>
      </c>
      <c r="L20" s="6">
        <v>1</v>
      </c>
      <c r="M20" s="9" t="s">
        <v>4</v>
      </c>
      <c r="N20" s="6">
        <v>4</v>
      </c>
      <c r="O20" s="9" t="s">
        <v>3</v>
      </c>
      <c r="P20" s="6">
        <v>3</v>
      </c>
      <c r="Q20" s="9" t="s">
        <v>4</v>
      </c>
      <c r="R20" s="6">
        <v>2</v>
      </c>
      <c r="S20" s="6">
        <v>1</v>
      </c>
      <c r="T20" s="6">
        <v>3</v>
      </c>
      <c r="U20" s="6">
        <v>1</v>
      </c>
      <c r="V20" s="9" t="s">
        <v>3</v>
      </c>
      <c r="W20" s="6">
        <v>2</v>
      </c>
      <c r="X20" s="6">
        <v>5</v>
      </c>
      <c r="Y20" s="6">
        <v>1</v>
      </c>
      <c r="Z20" s="9" t="s">
        <v>4</v>
      </c>
      <c r="AA20" s="9" t="s">
        <v>4</v>
      </c>
      <c r="AB20" s="6">
        <v>2</v>
      </c>
      <c r="AC20" s="9" t="s">
        <v>3</v>
      </c>
      <c r="AD20" s="6"/>
      <c r="AE20" s="6">
        <v>2</v>
      </c>
      <c r="AF20" s="6">
        <v>2</v>
      </c>
      <c r="AG20" s="6">
        <v>2</v>
      </c>
      <c r="AH20" s="64">
        <f t="shared" si="0"/>
        <v>52</v>
      </c>
    </row>
    <row r="21" spans="1:37" ht="15.75">
      <c r="A21" s="4" t="s">
        <v>11</v>
      </c>
      <c r="B21" s="5" t="s">
        <v>5</v>
      </c>
      <c r="C21" s="6">
        <v>26</v>
      </c>
      <c r="D21" s="6">
        <v>31</v>
      </c>
      <c r="E21" s="6">
        <v>25</v>
      </c>
      <c r="F21" s="9" t="s">
        <v>4</v>
      </c>
      <c r="G21" s="6">
        <v>16</v>
      </c>
      <c r="H21" s="9" t="s">
        <v>3</v>
      </c>
      <c r="I21" s="6">
        <v>48</v>
      </c>
      <c r="J21" s="6">
        <v>39</v>
      </c>
      <c r="K21" s="6">
        <v>36</v>
      </c>
      <c r="L21" s="6">
        <v>35</v>
      </c>
      <c r="M21" s="9" t="s">
        <v>4</v>
      </c>
      <c r="N21" s="6">
        <v>46</v>
      </c>
      <c r="O21" s="9" t="s">
        <v>3</v>
      </c>
      <c r="P21" s="6">
        <v>37</v>
      </c>
      <c r="Q21" s="9" t="s">
        <v>4</v>
      </c>
      <c r="R21" s="6">
        <v>47</v>
      </c>
      <c r="S21" s="6">
        <v>42</v>
      </c>
      <c r="T21" s="6">
        <v>17</v>
      </c>
      <c r="U21" s="6">
        <v>30</v>
      </c>
      <c r="V21" s="9" t="s">
        <v>3</v>
      </c>
      <c r="W21" s="6">
        <v>43</v>
      </c>
      <c r="X21" s="6">
        <v>45</v>
      </c>
      <c r="Y21" s="6">
        <v>38</v>
      </c>
      <c r="Z21" s="9" t="s">
        <v>4</v>
      </c>
      <c r="AA21" s="9" t="s">
        <v>4</v>
      </c>
      <c r="AB21" s="6">
        <v>6</v>
      </c>
      <c r="AC21" s="9" t="s">
        <v>3</v>
      </c>
      <c r="AD21" s="6">
        <v>30</v>
      </c>
      <c r="AE21" s="6">
        <v>42</v>
      </c>
      <c r="AF21" s="6">
        <v>58</v>
      </c>
      <c r="AG21" s="6">
        <v>42</v>
      </c>
      <c r="AH21" s="64">
        <f t="shared" si="0"/>
        <v>779</v>
      </c>
    </row>
    <row r="22" spans="1:37" s="19" customFormat="1" ht="15.75">
      <c r="A22" s="4" t="s">
        <v>32</v>
      </c>
      <c r="B22" s="27" t="s">
        <v>31</v>
      </c>
      <c r="C22" s="25">
        <v>2</v>
      </c>
      <c r="D22" s="25"/>
      <c r="E22" s="25">
        <v>1</v>
      </c>
      <c r="F22" s="26" t="s">
        <v>4</v>
      </c>
      <c r="G22" s="25"/>
      <c r="H22" s="26" t="s">
        <v>3</v>
      </c>
      <c r="I22" s="25"/>
      <c r="J22" s="25"/>
      <c r="K22" s="25">
        <v>2</v>
      </c>
      <c r="L22" s="25"/>
      <c r="M22" s="26" t="s">
        <v>4</v>
      </c>
      <c r="N22" s="25">
        <v>1</v>
      </c>
      <c r="O22" s="26" t="s">
        <v>3</v>
      </c>
      <c r="P22" s="25"/>
      <c r="Q22" s="26" t="s">
        <v>4</v>
      </c>
      <c r="R22" s="25">
        <v>1</v>
      </c>
      <c r="S22" s="25">
        <v>3</v>
      </c>
      <c r="T22" s="25"/>
      <c r="U22" s="25">
        <v>5</v>
      </c>
      <c r="V22" s="26" t="s">
        <v>3</v>
      </c>
      <c r="W22" s="25">
        <v>8</v>
      </c>
      <c r="X22" s="25">
        <v>4</v>
      </c>
      <c r="Y22" s="25">
        <v>1</v>
      </c>
      <c r="Z22" s="26" t="s">
        <v>4</v>
      </c>
      <c r="AA22" s="26" t="s">
        <v>4</v>
      </c>
      <c r="AB22" s="25">
        <v>2</v>
      </c>
      <c r="AC22" s="26" t="s">
        <v>3</v>
      </c>
      <c r="AD22" s="25">
        <v>4</v>
      </c>
      <c r="AE22" s="25">
        <v>5</v>
      </c>
      <c r="AF22" s="25">
        <v>8</v>
      </c>
      <c r="AG22" s="25">
        <v>3</v>
      </c>
      <c r="AH22" s="64">
        <f t="shared" si="0"/>
        <v>50</v>
      </c>
    </row>
    <row r="23" spans="1:37" s="19" customFormat="1" ht="15.75">
      <c r="A23" s="4" t="s">
        <v>33</v>
      </c>
      <c r="B23" s="27" t="s">
        <v>31</v>
      </c>
      <c r="C23" s="25">
        <v>52</v>
      </c>
      <c r="D23" s="25">
        <v>56</v>
      </c>
      <c r="E23" s="25">
        <v>35</v>
      </c>
      <c r="F23" s="26" t="s">
        <v>4</v>
      </c>
      <c r="G23" s="25">
        <v>25</v>
      </c>
      <c r="H23" s="26" t="s">
        <v>3</v>
      </c>
      <c r="I23" s="25">
        <v>43</v>
      </c>
      <c r="J23" s="25" t="s">
        <v>6</v>
      </c>
      <c r="K23" s="25" t="s">
        <v>6</v>
      </c>
      <c r="L23" s="25" t="s">
        <v>6</v>
      </c>
      <c r="M23" s="26" t="s">
        <v>4</v>
      </c>
      <c r="N23" s="25" t="s">
        <v>6</v>
      </c>
      <c r="O23" s="26" t="s">
        <v>3</v>
      </c>
      <c r="P23" s="25" t="s">
        <v>6</v>
      </c>
      <c r="Q23" s="26" t="s">
        <v>4</v>
      </c>
      <c r="R23" s="25">
        <v>43</v>
      </c>
      <c r="S23" s="25">
        <v>51</v>
      </c>
      <c r="T23" s="25">
        <v>44</v>
      </c>
      <c r="U23" s="25">
        <v>26</v>
      </c>
      <c r="V23" s="26" t="s">
        <v>3</v>
      </c>
      <c r="W23" s="25">
        <v>38</v>
      </c>
      <c r="X23" s="25" t="s">
        <v>6</v>
      </c>
      <c r="Y23" s="25">
        <v>46</v>
      </c>
      <c r="Z23" s="26" t="s">
        <v>4</v>
      </c>
      <c r="AA23" s="26" t="s">
        <v>4</v>
      </c>
      <c r="AB23" s="25">
        <v>44</v>
      </c>
      <c r="AC23" s="26" t="s">
        <v>3</v>
      </c>
      <c r="AD23" s="25">
        <v>55</v>
      </c>
      <c r="AE23" s="25">
        <v>70</v>
      </c>
      <c r="AF23" s="25">
        <v>76</v>
      </c>
      <c r="AG23" s="25">
        <v>63</v>
      </c>
      <c r="AH23" s="64">
        <f t="shared" si="0"/>
        <v>767</v>
      </c>
      <c r="AI23" s="72" t="s">
        <v>39</v>
      </c>
      <c r="AJ23" s="74" t="s">
        <v>40</v>
      </c>
      <c r="AK23" s="74" t="s">
        <v>41</v>
      </c>
    </row>
    <row r="24" spans="1:37" s="68" customFormat="1" ht="15.75">
      <c r="A24" s="66"/>
      <c r="B24" s="61"/>
      <c r="C24" s="67">
        <f>SUM(C18:C23)</f>
        <v>152</v>
      </c>
      <c r="D24" s="67">
        <f t="shared" ref="D24:AG24" si="5">SUM(D18:D23)</f>
        <v>151</v>
      </c>
      <c r="E24" s="67">
        <f t="shared" si="5"/>
        <v>121</v>
      </c>
      <c r="F24" s="67"/>
      <c r="G24" s="67">
        <f t="shared" si="5"/>
        <v>77</v>
      </c>
      <c r="H24" s="67"/>
      <c r="I24" s="67">
        <f t="shared" si="5"/>
        <v>164</v>
      </c>
      <c r="J24" s="67">
        <f t="shared" si="5"/>
        <v>88</v>
      </c>
      <c r="K24" s="67">
        <f t="shared" si="5"/>
        <v>107</v>
      </c>
      <c r="L24" s="67">
        <f t="shared" si="5"/>
        <v>73</v>
      </c>
      <c r="M24" s="67"/>
      <c r="N24" s="67">
        <f t="shared" si="5"/>
        <v>108</v>
      </c>
      <c r="O24" s="67"/>
      <c r="P24" s="67">
        <f t="shared" si="5"/>
        <v>49</v>
      </c>
      <c r="Q24" s="67"/>
      <c r="R24" s="67">
        <f t="shared" si="5"/>
        <v>130</v>
      </c>
      <c r="S24" s="67">
        <f t="shared" si="5"/>
        <v>166</v>
      </c>
      <c r="T24" s="67">
        <f t="shared" si="5"/>
        <v>117</v>
      </c>
      <c r="U24" s="67">
        <f t="shared" si="5"/>
        <v>92</v>
      </c>
      <c r="V24" s="67"/>
      <c r="W24" s="67">
        <f t="shared" si="5"/>
        <v>140</v>
      </c>
      <c r="X24" s="67">
        <f t="shared" si="5"/>
        <v>111</v>
      </c>
      <c r="Y24" s="67">
        <f t="shared" si="5"/>
        <v>147</v>
      </c>
      <c r="Z24" s="67"/>
      <c r="AA24" s="67"/>
      <c r="AB24" s="67">
        <f t="shared" si="5"/>
        <v>88</v>
      </c>
      <c r="AC24" s="67"/>
      <c r="AD24" s="67">
        <f t="shared" si="5"/>
        <v>159</v>
      </c>
      <c r="AE24" s="67">
        <f t="shared" si="5"/>
        <v>168</v>
      </c>
      <c r="AF24" s="67">
        <f t="shared" si="5"/>
        <v>205</v>
      </c>
      <c r="AG24" s="67">
        <f t="shared" si="5"/>
        <v>158</v>
      </c>
      <c r="AH24" s="65">
        <f>SUM(AH18:AH23)</f>
        <v>2771</v>
      </c>
      <c r="AI24" s="75">
        <v>31</v>
      </c>
      <c r="AJ24" s="72">
        <f>COUNTIF(C24:AG24,"")</f>
        <v>9</v>
      </c>
      <c r="AK24" s="72">
        <f>AI24-AJ24</f>
        <v>22</v>
      </c>
    </row>
    <row r="25" spans="1:37" s="68" customFormat="1" ht="15.75">
      <c r="A25" s="66"/>
      <c r="B25" s="61"/>
      <c r="C25" s="63">
        <f>C24/C96*100</f>
        <v>6.6930867459269043</v>
      </c>
      <c r="D25" s="63">
        <f t="shared" ref="D25:AG25" si="6">D24/D96*100</f>
        <v>6.6490532804931748</v>
      </c>
      <c r="E25" s="63">
        <f t="shared" si="6"/>
        <v>5.3280493174812857</v>
      </c>
      <c r="F25" s="63"/>
      <c r="G25" s="63">
        <f t="shared" si="6"/>
        <v>3.3905768383971817</v>
      </c>
      <c r="H25" s="63"/>
      <c r="I25" s="63">
        <f t="shared" si="6"/>
        <v>7.2214883311316607</v>
      </c>
      <c r="J25" s="63">
        <f t="shared" si="6"/>
        <v>3.8749449581682076</v>
      </c>
      <c r="K25" s="63">
        <f t="shared" si="6"/>
        <v>4.7115808014090712</v>
      </c>
      <c r="L25" s="63">
        <f t="shared" si="6"/>
        <v>3.2144429766622635</v>
      </c>
      <c r="M25" s="63"/>
      <c r="N25" s="63">
        <f t="shared" si="6"/>
        <v>4.7556142668427999</v>
      </c>
      <c r="O25" s="63"/>
      <c r="P25" s="63">
        <f t="shared" si="6"/>
        <v>2.1576398062527522</v>
      </c>
      <c r="Q25" s="63"/>
      <c r="R25" s="63">
        <f t="shared" si="6"/>
        <v>5.7243505063848525</v>
      </c>
      <c r="S25" s="63">
        <f t="shared" si="6"/>
        <v>7.3095552619991189</v>
      </c>
      <c r="T25" s="63">
        <f t="shared" si="6"/>
        <v>5.1519154557463667</v>
      </c>
      <c r="U25" s="63">
        <f t="shared" si="6"/>
        <v>4.0510788199031262</v>
      </c>
      <c r="V25" s="63"/>
      <c r="W25" s="63">
        <f t="shared" si="6"/>
        <v>6.1646851607221489</v>
      </c>
      <c r="X25" s="63">
        <f t="shared" si="6"/>
        <v>4.8877146631439894</v>
      </c>
      <c r="Y25" s="63">
        <f t="shared" si="6"/>
        <v>6.4729194187582566</v>
      </c>
      <c r="Z25" s="63"/>
      <c r="AA25" s="63"/>
      <c r="AB25" s="63">
        <f t="shared" si="6"/>
        <v>3.8749449581682076</v>
      </c>
      <c r="AC25" s="63"/>
      <c r="AD25" s="63">
        <f t="shared" si="6"/>
        <v>7.001321003963012</v>
      </c>
      <c r="AE25" s="63">
        <f t="shared" si="6"/>
        <v>7.3976221928665788</v>
      </c>
      <c r="AF25" s="63">
        <f t="shared" si="6"/>
        <v>9.0268604139145747</v>
      </c>
      <c r="AG25" s="63">
        <f t="shared" si="6"/>
        <v>6.9572875385292816</v>
      </c>
      <c r="AH25" s="63">
        <f>AH24/(AK24*C96)*100</f>
        <v>5.5462151234938553</v>
      </c>
    </row>
    <row r="26" spans="1:37" ht="15.75">
      <c r="A26" s="4" t="s">
        <v>12</v>
      </c>
      <c r="B26" s="5" t="s">
        <v>2</v>
      </c>
      <c r="C26" s="6">
        <v>2</v>
      </c>
      <c r="D26" s="9" t="s">
        <v>4</v>
      </c>
      <c r="E26" s="9" t="s">
        <v>3</v>
      </c>
      <c r="F26" s="6">
        <v>2</v>
      </c>
      <c r="G26" s="6">
        <v>1</v>
      </c>
      <c r="H26" s="6">
        <v>5</v>
      </c>
      <c r="I26" s="6">
        <v>1</v>
      </c>
      <c r="J26" s="9" t="s">
        <v>4</v>
      </c>
      <c r="K26" s="6">
        <v>1</v>
      </c>
      <c r="L26" s="9" t="s">
        <v>3</v>
      </c>
      <c r="M26" s="6">
        <v>8</v>
      </c>
      <c r="N26" s="6">
        <v>3</v>
      </c>
      <c r="O26" s="6" t="s">
        <v>6</v>
      </c>
      <c r="P26" s="6">
        <v>2</v>
      </c>
      <c r="Q26" s="6">
        <v>2</v>
      </c>
      <c r="R26" s="6">
        <v>2</v>
      </c>
      <c r="S26" s="9" t="s">
        <v>3</v>
      </c>
      <c r="T26" s="6">
        <v>1</v>
      </c>
      <c r="U26" s="9" t="s">
        <v>4</v>
      </c>
      <c r="V26" s="6">
        <v>6</v>
      </c>
      <c r="W26" s="6">
        <v>6</v>
      </c>
      <c r="X26" s="6">
        <v>5</v>
      </c>
      <c r="Y26" s="6">
        <v>6</v>
      </c>
      <c r="Z26" s="9" t="s">
        <v>3</v>
      </c>
      <c r="AA26" s="6">
        <v>7</v>
      </c>
      <c r="AB26" s="6">
        <v>4</v>
      </c>
      <c r="AC26" s="6">
        <v>5</v>
      </c>
      <c r="AD26" s="6">
        <v>2</v>
      </c>
      <c r="AE26" s="9" t="s">
        <v>4</v>
      </c>
      <c r="AF26" s="9" t="s">
        <v>4</v>
      </c>
      <c r="AG26" s="6"/>
      <c r="AH26" s="64">
        <f t="shared" si="0"/>
        <v>71</v>
      </c>
    </row>
    <row r="27" spans="1:37" ht="15.75">
      <c r="A27" s="4" t="s">
        <v>12</v>
      </c>
      <c r="B27" s="5" t="s">
        <v>5</v>
      </c>
      <c r="C27" s="6">
        <v>38</v>
      </c>
      <c r="D27" s="9" t="s">
        <v>4</v>
      </c>
      <c r="E27" s="9" t="s">
        <v>3</v>
      </c>
      <c r="F27" s="6">
        <v>57</v>
      </c>
      <c r="G27" s="6">
        <v>49</v>
      </c>
      <c r="H27" s="6">
        <v>75</v>
      </c>
      <c r="I27" s="6">
        <v>68</v>
      </c>
      <c r="J27" s="9" t="s">
        <v>4</v>
      </c>
      <c r="K27" s="6">
        <v>44</v>
      </c>
      <c r="L27" s="9" t="s">
        <v>3</v>
      </c>
      <c r="M27" s="6">
        <v>74</v>
      </c>
      <c r="N27" s="6">
        <v>45</v>
      </c>
      <c r="O27" s="6">
        <v>71</v>
      </c>
      <c r="P27" s="6">
        <v>58</v>
      </c>
      <c r="Q27" s="6">
        <v>61</v>
      </c>
      <c r="R27" s="6">
        <v>42</v>
      </c>
      <c r="S27" s="9" t="s">
        <v>3</v>
      </c>
      <c r="T27" s="6">
        <v>51</v>
      </c>
      <c r="U27" s="9" t="s">
        <v>4</v>
      </c>
      <c r="V27" s="6">
        <v>56</v>
      </c>
      <c r="W27" s="6">
        <v>36</v>
      </c>
      <c r="X27" s="6">
        <v>19</v>
      </c>
      <c r="Y27" s="6">
        <v>33</v>
      </c>
      <c r="Z27" s="9" t="s">
        <v>3</v>
      </c>
      <c r="AA27" s="6">
        <v>40</v>
      </c>
      <c r="AB27" s="6">
        <v>54</v>
      </c>
      <c r="AC27" s="6">
        <v>33</v>
      </c>
      <c r="AD27" s="6">
        <v>58</v>
      </c>
      <c r="AE27" s="9" t="s">
        <v>4</v>
      </c>
      <c r="AF27" s="9" t="s">
        <v>4</v>
      </c>
      <c r="AG27" s="6"/>
      <c r="AH27" s="64">
        <f t="shared" si="0"/>
        <v>1062</v>
      </c>
    </row>
    <row r="28" spans="1:37" ht="15.75">
      <c r="A28" s="4" t="s">
        <v>13</v>
      </c>
      <c r="B28" s="5" t="s">
        <v>2</v>
      </c>
      <c r="C28" s="6">
        <v>2</v>
      </c>
      <c r="D28" s="9" t="s">
        <v>4</v>
      </c>
      <c r="E28" s="9" t="s">
        <v>3</v>
      </c>
      <c r="F28" s="6">
        <v>3</v>
      </c>
      <c r="G28" s="6">
        <v>1</v>
      </c>
      <c r="H28" s="6">
        <v>6</v>
      </c>
      <c r="I28" s="6">
        <v>3</v>
      </c>
      <c r="J28" s="9" t="s">
        <v>4</v>
      </c>
      <c r="K28" s="6">
        <v>1</v>
      </c>
      <c r="L28" s="9" t="s">
        <v>3</v>
      </c>
      <c r="M28" s="6">
        <v>2</v>
      </c>
      <c r="N28" s="6">
        <v>5</v>
      </c>
      <c r="O28" s="6">
        <v>2</v>
      </c>
      <c r="P28" s="6">
        <v>1</v>
      </c>
      <c r="Q28" s="6">
        <v>3</v>
      </c>
      <c r="R28" s="6">
        <v>2</v>
      </c>
      <c r="S28" s="9" t="s">
        <v>3</v>
      </c>
      <c r="T28" s="6">
        <v>2</v>
      </c>
      <c r="U28" s="9" t="s">
        <v>4</v>
      </c>
      <c r="V28" s="6">
        <v>2</v>
      </c>
      <c r="W28" s="6">
        <v>2</v>
      </c>
      <c r="X28" s="6">
        <v>1</v>
      </c>
      <c r="Y28" s="6">
        <v>2</v>
      </c>
      <c r="Z28" s="9" t="s">
        <v>3</v>
      </c>
      <c r="AA28" s="6">
        <v>2</v>
      </c>
      <c r="AB28" s="6">
        <v>2</v>
      </c>
      <c r="AC28" s="6">
        <v>4</v>
      </c>
      <c r="AD28" s="6">
        <v>3</v>
      </c>
      <c r="AE28" s="9" t="s">
        <v>4</v>
      </c>
      <c r="AF28" s="9" t="s">
        <v>4</v>
      </c>
      <c r="AG28" s="6"/>
      <c r="AH28" s="64">
        <f t="shared" si="0"/>
        <v>51</v>
      </c>
    </row>
    <row r="29" spans="1:37" ht="15.75">
      <c r="A29" s="4" t="s">
        <v>13</v>
      </c>
      <c r="B29" s="5" t="s">
        <v>5</v>
      </c>
      <c r="C29" s="6">
        <v>41</v>
      </c>
      <c r="D29" s="9" t="s">
        <v>4</v>
      </c>
      <c r="E29" s="9" t="s">
        <v>3</v>
      </c>
      <c r="F29" s="6">
        <v>42</v>
      </c>
      <c r="G29" s="6">
        <v>41</v>
      </c>
      <c r="H29" s="6">
        <v>68</v>
      </c>
      <c r="I29" s="6">
        <v>61</v>
      </c>
      <c r="J29" s="9" t="s">
        <v>4</v>
      </c>
      <c r="K29" s="6">
        <v>35</v>
      </c>
      <c r="L29" s="9" t="s">
        <v>3</v>
      </c>
      <c r="M29" s="6">
        <v>86</v>
      </c>
      <c r="N29" s="6">
        <v>81</v>
      </c>
      <c r="O29" s="6">
        <v>53</v>
      </c>
      <c r="P29" s="6">
        <v>65</v>
      </c>
      <c r="Q29" s="6">
        <v>34</v>
      </c>
      <c r="R29" s="6">
        <v>37</v>
      </c>
      <c r="S29" s="9" t="s">
        <v>3</v>
      </c>
      <c r="T29" s="6">
        <v>75</v>
      </c>
      <c r="U29" s="9" t="s">
        <v>4</v>
      </c>
      <c r="V29" s="6">
        <v>66</v>
      </c>
      <c r="W29" s="6">
        <v>46</v>
      </c>
      <c r="X29" s="6">
        <v>56</v>
      </c>
      <c r="Y29" s="6">
        <v>50</v>
      </c>
      <c r="Z29" s="9" t="s">
        <v>3</v>
      </c>
      <c r="AA29" s="6">
        <v>92</v>
      </c>
      <c r="AB29" s="6">
        <v>42</v>
      </c>
      <c r="AC29" s="6">
        <v>39</v>
      </c>
      <c r="AD29" s="6">
        <v>58</v>
      </c>
      <c r="AE29" s="9" t="s">
        <v>4</v>
      </c>
      <c r="AF29" s="9" t="s">
        <v>4</v>
      </c>
      <c r="AG29" s="6"/>
      <c r="AH29" s="64">
        <f t="shared" si="0"/>
        <v>1168</v>
      </c>
    </row>
    <row r="30" spans="1:37" s="24" customFormat="1" ht="15.75">
      <c r="A30" s="4" t="s">
        <v>13</v>
      </c>
      <c r="B30" s="31" t="s">
        <v>31</v>
      </c>
      <c r="C30" s="29">
        <v>6</v>
      </c>
      <c r="D30" s="30" t="s">
        <v>4</v>
      </c>
      <c r="E30" s="30" t="s">
        <v>3</v>
      </c>
      <c r="F30" s="29"/>
      <c r="G30" s="29"/>
      <c r="H30" s="29">
        <v>1</v>
      </c>
      <c r="I30" s="29">
        <v>7</v>
      </c>
      <c r="J30" s="30" t="s">
        <v>4</v>
      </c>
      <c r="K30" s="29">
        <v>1</v>
      </c>
      <c r="L30" s="30" t="s">
        <v>3</v>
      </c>
      <c r="M30" s="29">
        <v>5</v>
      </c>
      <c r="N30" s="29">
        <v>4</v>
      </c>
      <c r="O30" s="29">
        <v>2</v>
      </c>
      <c r="P30" s="29"/>
      <c r="Q30" s="29"/>
      <c r="R30" s="29"/>
      <c r="S30" s="30" t="s">
        <v>3</v>
      </c>
      <c r="T30" s="29">
        <v>2</v>
      </c>
      <c r="U30" s="30" t="s">
        <v>4</v>
      </c>
      <c r="V30" s="29">
        <v>2</v>
      </c>
      <c r="W30" s="29">
        <v>1</v>
      </c>
      <c r="X30" s="29">
        <v>1</v>
      </c>
      <c r="Y30" s="29">
        <v>1</v>
      </c>
      <c r="Z30" s="58" t="s">
        <v>3</v>
      </c>
      <c r="AA30" s="29"/>
      <c r="AB30" s="29">
        <v>4</v>
      </c>
      <c r="AC30" s="29"/>
      <c r="AD30" s="29">
        <v>3</v>
      </c>
      <c r="AE30" s="30" t="s">
        <v>4</v>
      </c>
      <c r="AF30" s="30" t="s">
        <v>4</v>
      </c>
      <c r="AG30" s="29"/>
      <c r="AH30" s="64">
        <f t="shared" si="0"/>
        <v>40</v>
      </c>
    </row>
    <row r="31" spans="1:37" s="24" customFormat="1" ht="15.75">
      <c r="A31" s="4" t="s">
        <v>12</v>
      </c>
      <c r="B31" s="31" t="s">
        <v>31</v>
      </c>
      <c r="C31" s="29">
        <v>8</v>
      </c>
      <c r="D31" s="30" t="s">
        <v>4</v>
      </c>
      <c r="E31" s="30" t="s">
        <v>3</v>
      </c>
      <c r="F31" s="29">
        <v>32</v>
      </c>
      <c r="G31" s="29">
        <v>22</v>
      </c>
      <c r="H31" s="29">
        <v>65</v>
      </c>
      <c r="I31" s="29">
        <v>85</v>
      </c>
      <c r="J31" s="30" t="s">
        <v>4</v>
      </c>
      <c r="K31" s="29">
        <v>75</v>
      </c>
      <c r="L31" s="30" t="s">
        <v>3</v>
      </c>
      <c r="M31" s="29">
        <v>115</v>
      </c>
      <c r="N31" s="29">
        <v>111</v>
      </c>
      <c r="O31" s="29">
        <v>98</v>
      </c>
      <c r="P31" s="29">
        <v>95</v>
      </c>
      <c r="Q31" s="29">
        <v>72</v>
      </c>
      <c r="R31" s="29">
        <v>34</v>
      </c>
      <c r="S31" s="30" t="s">
        <v>3</v>
      </c>
      <c r="T31" s="29">
        <v>108</v>
      </c>
      <c r="U31" s="30" t="s">
        <v>4</v>
      </c>
      <c r="V31" s="29">
        <v>75</v>
      </c>
      <c r="W31" s="29">
        <v>11</v>
      </c>
      <c r="X31" s="29">
        <v>20</v>
      </c>
      <c r="Y31" s="29">
        <v>9</v>
      </c>
      <c r="Z31" s="58" t="s">
        <v>3</v>
      </c>
      <c r="AA31" s="29">
        <v>4</v>
      </c>
      <c r="AB31" s="29" t="s">
        <v>6</v>
      </c>
      <c r="AC31" s="29" t="s">
        <v>6</v>
      </c>
      <c r="AD31" s="29" t="s">
        <v>6</v>
      </c>
      <c r="AE31" s="30" t="s">
        <v>4</v>
      </c>
      <c r="AF31" s="30" t="s">
        <v>4</v>
      </c>
      <c r="AG31" s="29"/>
      <c r="AH31" s="64">
        <f t="shared" si="0"/>
        <v>1039</v>
      </c>
      <c r="AI31" s="72" t="s">
        <v>39</v>
      </c>
      <c r="AJ31" s="74" t="s">
        <v>40</v>
      </c>
      <c r="AK31" s="74" t="s">
        <v>41</v>
      </c>
    </row>
    <row r="32" spans="1:37" s="68" customFormat="1" ht="15.75">
      <c r="A32" s="66"/>
      <c r="B32" s="61"/>
      <c r="C32" s="67">
        <f>SUM(C26:C31)</f>
        <v>97</v>
      </c>
      <c r="D32" s="67"/>
      <c r="E32" s="67"/>
      <c r="F32" s="67">
        <f t="shared" ref="F32:AD32" si="7">SUM(F26:F31)</f>
        <v>136</v>
      </c>
      <c r="G32" s="67">
        <f t="shared" si="7"/>
        <v>114</v>
      </c>
      <c r="H32" s="67">
        <f t="shared" si="7"/>
        <v>220</v>
      </c>
      <c r="I32" s="67">
        <f t="shared" si="7"/>
        <v>225</v>
      </c>
      <c r="J32" s="67"/>
      <c r="K32" s="67">
        <f t="shared" si="7"/>
        <v>157</v>
      </c>
      <c r="L32" s="67"/>
      <c r="M32" s="67">
        <f t="shared" si="7"/>
        <v>290</v>
      </c>
      <c r="N32" s="67">
        <f t="shared" si="7"/>
        <v>249</v>
      </c>
      <c r="O32" s="67">
        <f t="shared" si="7"/>
        <v>226</v>
      </c>
      <c r="P32" s="67">
        <f t="shared" si="7"/>
        <v>221</v>
      </c>
      <c r="Q32" s="67">
        <f t="shared" si="7"/>
        <v>172</v>
      </c>
      <c r="R32" s="67">
        <f t="shared" si="7"/>
        <v>117</v>
      </c>
      <c r="S32" s="67"/>
      <c r="T32" s="67">
        <f t="shared" si="7"/>
        <v>239</v>
      </c>
      <c r="U32" s="67"/>
      <c r="V32" s="67">
        <f t="shared" si="7"/>
        <v>207</v>
      </c>
      <c r="W32" s="67">
        <f t="shared" si="7"/>
        <v>102</v>
      </c>
      <c r="X32" s="67">
        <f t="shared" si="7"/>
        <v>102</v>
      </c>
      <c r="Y32" s="67">
        <f t="shared" si="7"/>
        <v>101</v>
      </c>
      <c r="Z32" s="67"/>
      <c r="AA32" s="67">
        <f t="shared" si="7"/>
        <v>145</v>
      </c>
      <c r="AB32" s="67">
        <f t="shared" si="7"/>
        <v>106</v>
      </c>
      <c r="AC32" s="67">
        <f t="shared" si="7"/>
        <v>81</v>
      </c>
      <c r="AD32" s="67">
        <f t="shared" si="7"/>
        <v>124</v>
      </c>
      <c r="AE32" s="67"/>
      <c r="AF32" s="67"/>
      <c r="AG32" s="67"/>
      <c r="AH32" s="65">
        <f>SUM(AH26:AH31)</f>
        <v>3431</v>
      </c>
      <c r="AI32" s="75">
        <v>30</v>
      </c>
      <c r="AJ32" s="72">
        <f>COUNTIF(C32:AG32,"")-1</f>
        <v>9</v>
      </c>
      <c r="AK32" s="72">
        <f>AI32-AJ32</f>
        <v>21</v>
      </c>
    </row>
    <row r="33" spans="1:37" s="68" customFormat="1" ht="15.75">
      <c r="A33" s="66"/>
      <c r="B33" s="61"/>
      <c r="C33" s="63">
        <f>C32/C96*100</f>
        <v>4.271246147071774</v>
      </c>
      <c r="D33" s="63"/>
      <c r="E33" s="63"/>
      <c r="F33" s="63">
        <f t="shared" ref="F33:AD33" si="8">F32/F96*100</f>
        <v>5.9885512989872307</v>
      </c>
      <c r="G33" s="63">
        <f t="shared" si="8"/>
        <v>5.019815059445178</v>
      </c>
      <c r="H33" s="63">
        <f t="shared" si="8"/>
        <v>9.6873623954205197</v>
      </c>
      <c r="I33" s="63">
        <f t="shared" si="8"/>
        <v>9.9075297225891674</v>
      </c>
      <c r="J33" s="63"/>
      <c r="K33" s="63">
        <f t="shared" si="8"/>
        <v>6.9132540730955521</v>
      </c>
      <c r="L33" s="63"/>
      <c r="M33" s="63">
        <f t="shared" si="8"/>
        <v>12.769704975781593</v>
      </c>
      <c r="N33" s="63">
        <f t="shared" si="8"/>
        <v>10.96433289299868</v>
      </c>
      <c r="O33" s="63">
        <f t="shared" si="8"/>
        <v>9.9515631880228987</v>
      </c>
      <c r="P33" s="63">
        <f t="shared" si="8"/>
        <v>9.7313958608542492</v>
      </c>
      <c r="Q33" s="63">
        <f t="shared" si="8"/>
        <v>7.5737560546014961</v>
      </c>
      <c r="R33" s="63">
        <f t="shared" si="8"/>
        <v>5.1519154557463667</v>
      </c>
      <c r="S33" s="63"/>
      <c r="T33" s="63">
        <f t="shared" si="8"/>
        <v>10.523998238661383</v>
      </c>
      <c r="U33" s="63"/>
      <c r="V33" s="63">
        <f t="shared" si="8"/>
        <v>9.1149273447820338</v>
      </c>
      <c r="W33" s="63">
        <f t="shared" si="8"/>
        <v>4.4914134742404226</v>
      </c>
      <c r="X33" s="63">
        <f t="shared" si="8"/>
        <v>4.4914134742404226</v>
      </c>
      <c r="Y33" s="63">
        <f t="shared" si="8"/>
        <v>4.447380008806693</v>
      </c>
      <c r="Z33" s="63"/>
      <c r="AA33" s="63">
        <f t="shared" si="8"/>
        <v>6.3848524878907966</v>
      </c>
      <c r="AB33" s="63">
        <f t="shared" si="8"/>
        <v>4.6675473359753408</v>
      </c>
      <c r="AC33" s="63">
        <f t="shared" si="8"/>
        <v>3.5667107001321003</v>
      </c>
      <c r="AD33" s="63">
        <f t="shared" si="8"/>
        <v>5.4601497137824744</v>
      </c>
      <c r="AE33" s="63"/>
      <c r="AF33" s="63"/>
      <c r="AG33" s="63"/>
      <c r="AH33" s="63">
        <f>AH32/(AK32*C96)*100</f>
        <v>7.1942295191964947</v>
      </c>
    </row>
    <row r="34" spans="1:37" ht="15.75">
      <c r="A34" s="4" t="s">
        <v>14</v>
      </c>
      <c r="B34" s="5" t="s">
        <v>2</v>
      </c>
      <c r="C34" s="9" t="s">
        <v>3</v>
      </c>
      <c r="D34" s="9" t="s">
        <v>4</v>
      </c>
      <c r="E34" s="6">
        <v>3</v>
      </c>
      <c r="F34" s="6">
        <v>7</v>
      </c>
      <c r="G34" s="9" t="s">
        <v>4</v>
      </c>
      <c r="H34" s="6">
        <v>6</v>
      </c>
      <c r="I34" s="6" t="s">
        <v>6</v>
      </c>
      <c r="J34" s="9" t="s">
        <v>3</v>
      </c>
      <c r="K34" s="6">
        <v>7</v>
      </c>
      <c r="L34" s="6">
        <v>3</v>
      </c>
      <c r="M34" s="6">
        <v>2</v>
      </c>
      <c r="N34" s="6">
        <v>2</v>
      </c>
      <c r="O34" s="6">
        <v>2</v>
      </c>
      <c r="P34" s="6">
        <v>2</v>
      </c>
      <c r="Q34" s="9" t="s">
        <v>3</v>
      </c>
      <c r="R34" s="6">
        <v>4</v>
      </c>
      <c r="S34" s="6">
        <v>2</v>
      </c>
      <c r="T34" s="9" t="s">
        <v>4</v>
      </c>
      <c r="U34" s="6">
        <v>1</v>
      </c>
      <c r="V34" s="9" t="s">
        <v>4</v>
      </c>
      <c r="W34" s="7"/>
      <c r="X34" s="9" t="s">
        <v>3</v>
      </c>
      <c r="Y34" s="7"/>
      <c r="Z34" s="7"/>
      <c r="AA34" s="7"/>
      <c r="AB34" s="7"/>
      <c r="AC34" s="7"/>
      <c r="AD34" s="7"/>
      <c r="AE34" s="9" t="s">
        <v>3</v>
      </c>
      <c r="AF34" s="7"/>
      <c r="AG34" s="7"/>
      <c r="AH34" s="64">
        <f t="shared" si="0"/>
        <v>41</v>
      </c>
    </row>
    <row r="35" spans="1:37" ht="15.75">
      <c r="A35" s="4" t="s">
        <v>14</v>
      </c>
      <c r="B35" s="5" t="s">
        <v>5</v>
      </c>
      <c r="C35" s="9" t="s">
        <v>3</v>
      </c>
      <c r="D35" s="9" t="s">
        <v>4</v>
      </c>
      <c r="E35" s="6">
        <v>20</v>
      </c>
      <c r="F35" s="6">
        <v>11</v>
      </c>
      <c r="G35" s="9" t="s">
        <v>4</v>
      </c>
      <c r="H35" s="6">
        <v>10</v>
      </c>
      <c r="I35" s="6">
        <v>18</v>
      </c>
      <c r="J35" s="9" t="s">
        <v>3</v>
      </c>
      <c r="K35" s="6">
        <v>27</v>
      </c>
      <c r="L35" s="6">
        <v>11</v>
      </c>
      <c r="M35" s="6">
        <v>10</v>
      </c>
      <c r="N35" s="6">
        <v>4</v>
      </c>
      <c r="O35" s="6">
        <v>11</v>
      </c>
      <c r="P35" s="6">
        <v>5</v>
      </c>
      <c r="Q35" s="9" t="s">
        <v>3</v>
      </c>
      <c r="R35" s="6">
        <v>4</v>
      </c>
      <c r="S35" s="6">
        <v>2</v>
      </c>
      <c r="T35" s="9" t="s">
        <v>4</v>
      </c>
      <c r="U35" s="6" t="s">
        <v>6</v>
      </c>
      <c r="V35" s="9" t="s">
        <v>4</v>
      </c>
      <c r="W35" s="7"/>
      <c r="X35" s="9" t="s">
        <v>3</v>
      </c>
      <c r="Y35" s="7"/>
      <c r="Z35" s="7"/>
      <c r="AA35" s="7"/>
      <c r="AB35" s="7"/>
      <c r="AC35" s="7"/>
      <c r="AD35" s="7"/>
      <c r="AE35" s="9" t="s">
        <v>3</v>
      </c>
      <c r="AF35" s="7"/>
      <c r="AG35" s="7"/>
      <c r="AH35" s="64">
        <f t="shared" si="0"/>
        <v>133</v>
      </c>
    </row>
    <row r="36" spans="1:37" ht="15.75">
      <c r="A36" s="4" t="s">
        <v>15</v>
      </c>
      <c r="B36" s="5" t="s">
        <v>2</v>
      </c>
      <c r="C36" s="9" t="s">
        <v>3</v>
      </c>
      <c r="D36" s="6">
        <v>6</v>
      </c>
      <c r="E36" s="6">
        <v>2</v>
      </c>
      <c r="F36" s="6">
        <v>5</v>
      </c>
      <c r="G36" s="9" t="s">
        <v>4</v>
      </c>
      <c r="H36" s="6">
        <v>2</v>
      </c>
      <c r="I36" s="6">
        <v>1</v>
      </c>
      <c r="J36" s="9" t="s">
        <v>3</v>
      </c>
      <c r="K36" s="6">
        <v>3</v>
      </c>
      <c r="L36" s="6">
        <v>5</v>
      </c>
      <c r="M36" s="6">
        <v>3</v>
      </c>
      <c r="N36" s="6">
        <v>4</v>
      </c>
      <c r="O36" s="6">
        <v>3</v>
      </c>
      <c r="P36" s="6">
        <v>2</v>
      </c>
      <c r="Q36" s="9" t="s">
        <v>3</v>
      </c>
      <c r="R36" s="6">
        <v>4</v>
      </c>
      <c r="S36" s="6">
        <v>1</v>
      </c>
      <c r="T36" s="9" t="s">
        <v>4</v>
      </c>
      <c r="U36" s="6">
        <v>1</v>
      </c>
      <c r="V36" s="9" t="s">
        <v>4</v>
      </c>
      <c r="W36" s="6"/>
      <c r="X36" s="9" t="s">
        <v>3</v>
      </c>
      <c r="Y36" s="6">
        <v>3</v>
      </c>
      <c r="Z36" s="6">
        <v>3</v>
      </c>
      <c r="AA36" s="6">
        <v>4</v>
      </c>
      <c r="AB36" s="6">
        <v>3</v>
      </c>
      <c r="AC36" s="6">
        <v>3</v>
      </c>
      <c r="AD36" s="6">
        <v>2</v>
      </c>
      <c r="AE36" s="9" t="s">
        <v>3</v>
      </c>
      <c r="AF36" s="6">
        <v>4</v>
      </c>
      <c r="AG36" s="6">
        <v>1</v>
      </c>
      <c r="AH36" s="64">
        <f t="shared" si="0"/>
        <v>65</v>
      </c>
    </row>
    <row r="37" spans="1:37" ht="15.75">
      <c r="A37" s="4" t="s">
        <v>15</v>
      </c>
      <c r="B37" s="5" t="s">
        <v>5</v>
      </c>
      <c r="C37" s="9" t="s">
        <v>3</v>
      </c>
      <c r="D37" s="9" t="s">
        <v>4</v>
      </c>
      <c r="E37" s="6">
        <v>49</v>
      </c>
      <c r="F37" s="6">
        <v>70</v>
      </c>
      <c r="G37" s="9" t="s">
        <v>4</v>
      </c>
      <c r="H37" s="6">
        <v>48</v>
      </c>
      <c r="I37" s="6">
        <v>46</v>
      </c>
      <c r="J37" s="9" t="s">
        <v>3</v>
      </c>
      <c r="K37" s="6">
        <v>60</v>
      </c>
      <c r="L37" s="6">
        <v>24</v>
      </c>
      <c r="M37" s="6">
        <v>43</v>
      </c>
      <c r="N37" s="6">
        <v>28</v>
      </c>
      <c r="O37" s="6">
        <v>33</v>
      </c>
      <c r="P37" s="6">
        <v>37</v>
      </c>
      <c r="Q37" s="9" t="s">
        <v>3</v>
      </c>
      <c r="R37" s="6">
        <v>29</v>
      </c>
      <c r="S37" s="6">
        <v>42</v>
      </c>
      <c r="T37" s="9" t="s">
        <v>4</v>
      </c>
      <c r="U37" s="6">
        <v>4</v>
      </c>
      <c r="V37" s="9" t="s">
        <v>4</v>
      </c>
      <c r="W37" s="6">
        <v>4</v>
      </c>
      <c r="X37" s="9" t="s">
        <v>3</v>
      </c>
      <c r="Y37" s="6">
        <v>29</v>
      </c>
      <c r="Z37" s="6">
        <v>36</v>
      </c>
      <c r="AA37" s="6">
        <v>60</v>
      </c>
      <c r="AB37" s="6">
        <v>34</v>
      </c>
      <c r="AC37" s="6">
        <v>32</v>
      </c>
      <c r="AD37" s="6">
        <v>22</v>
      </c>
      <c r="AE37" s="9" t="s">
        <v>3</v>
      </c>
      <c r="AF37" s="6">
        <v>35</v>
      </c>
      <c r="AG37" s="6">
        <v>33</v>
      </c>
      <c r="AH37" s="64">
        <f t="shared" si="0"/>
        <v>798</v>
      </c>
    </row>
    <row r="38" spans="1:37" s="28" customFormat="1" ht="15.75">
      <c r="A38" s="4" t="s">
        <v>15</v>
      </c>
      <c r="B38" s="35" t="s">
        <v>31</v>
      </c>
      <c r="C38" s="34" t="s">
        <v>3</v>
      </c>
      <c r="D38" s="1">
        <v>4</v>
      </c>
      <c r="E38" s="1">
        <v>1</v>
      </c>
      <c r="F38" s="33"/>
      <c r="G38" s="34" t="s">
        <v>4</v>
      </c>
      <c r="H38" s="33"/>
      <c r="I38" s="33"/>
      <c r="J38" s="34" t="s">
        <v>3</v>
      </c>
      <c r="K38" s="33">
        <v>2</v>
      </c>
      <c r="L38" s="36">
        <v>1</v>
      </c>
      <c r="M38" s="33">
        <v>2</v>
      </c>
      <c r="N38" s="33">
        <v>2</v>
      </c>
      <c r="O38" s="33"/>
      <c r="P38" s="33"/>
      <c r="Q38" s="34" t="s">
        <v>3</v>
      </c>
      <c r="R38" s="33">
        <v>1</v>
      </c>
      <c r="S38" s="36"/>
      <c r="T38" s="34" t="s">
        <v>4</v>
      </c>
      <c r="U38" s="36"/>
      <c r="V38" s="34" t="s">
        <v>4</v>
      </c>
      <c r="W38" s="33"/>
      <c r="X38" s="34" t="s">
        <v>3</v>
      </c>
      <c r="Y38" s="33">
        <v>1</v>
      </c>
      <c r="Z38" s="36">
        <v>2</v>
      </c>
      <c r="AA38" s="33">
        <v>3</v>
      </c>
      <c r="AB38" s="33">
        <v>1</v>
      </c>
      <c r="AC38" s="33">
        <v>1</v>
      </c>
      <c r="AD38" s="33"/>
      <c r="AE38" s="34" t="s">
        <v>3</v>
      </c>
      <c r="AF38" s="36"/>
      <c r="AG38" s="33">
        <v>1</v>
      </c>
      <c r="AH38" s="64">
        <f t="shared" si="0"/>
        <v>22</v>
      </c>
    </row>
    <row r="39" spans="1:37" s="28" customFormat="1" ht="15.75">
      <c r="A39" s="4" t="s">
        <v>14</v>
      </c>
      <c r="B39" s="35" t="s">
        <v>31</v>
      </c>
      <c r="C39" s="34" t="s">
        <v>3</v>
      </c>
      <c r="D39" s="34" t="s">
        <v>4</v>
      </c>
      <c r="E39" s="33">
        <v>5</v>
      </c>
      <c r="F39" s="33" t="s">
        <v>6</v>
      </c>
      <c r="G39" s="34" t="s">
        <v>4</v>
      </c>
      <c r="H39" s="33" t="s">
        <v>6</v>
      </c>
      <c r="I39" s="33" t="s">
        <v>6</v>
      </c>
      <c r="J39" s="34" t="s">
        <v>3</v>
      </c>
      <c r="K39" s="33" t="s">
        <v>6</v>
      </c>
      <c r="L39" s="33" t="s">
        <v>6</v>
      </c>
      <c r="M39" s="33" t="s">
        <v>6</v>
      </c>
      <c r="N39" s="33" t="s">
        <v>6</v>
      </c>
      <c r="O39" s="33" t="s">
        <v>6</v>
      </c>
      <c r="P39" s="33" t="s">
        <v>6</v>
      </c>
      <c r="Q39" s="34" t="s">
        <v>3</v>
      </c>
      <c r="R39" s="33" t="s">
        <v>6</v>
      </c>
      <c r="S39" s="33" t="s">
        <v>6</v>
      </c>
      <c r="T39" s="34" t="s">
        <v>4</v>
      </c>
      <c r="U39" s="33" t="s">
        <v>6</v>
      </c>
      <c r="V39" s="34" t="s">
        <v>4</v>
      </c>
      <c r="W39" s="36"/>
      <c r="X39" s="34" t="s">
        <v>3</v>
      </c>
      <c r="Y39" s="36"/>
      <c r="Z39" s="36"/>
      <c r="AA39" s="36"/>
      <c r="AB39" s="36"/>
      <c r="AC39" s="36"/>
      <c r="AD39" s="36"/>
      <c r="AE39" s="34" t="s">
        <v>3</v>
      </c>
      <c r="AF39" s="36"/>
      <c r="AG39" s="36"/>
      <c r="AH39" s="64">
        <f t="shared" si="0"/>
        <v>5</v>
      </c>
      <c r="AI39" s="72" t="s">
        <v>39</v>
      </c>
      <c r="AJ39" s="74" t="s">
        <v>40</v>
      </c>
      <c r="AK39" s="74" t="s">
        <v>41</v>
      </c>
    </row>
    <row r="40" spans="1:37" s="68" customFormat="1" ht="15.75">
      <c r="A40" s="66"/>
      <c r="B40" s="61"/>
      <c r="C40" s="67"/>
      <c r="D40" s="67">
        <f t="shared" ref="D40:AG40" si="9">SUM(D34:D39)</f>
        <v>10</v>
      </c>
      <c r="E40" s="67">
        <f t="shared" si="9"/>
        <v>80</v>
      </c>
      <c r="F40" s="67">
        <f t="shared" si="9"/>
        <v>93</v>
      </c>
      <c r="G40" s="67"/>
      <c r="H40" s="67">
        <f t="shared" si="9"/>
        <v>66</v>
      </c>
      <c r="I40" s="67">
        <f t="shared" si="9"/>
        <v>65</v>
      </c>
      <c r="J40" s="67"/>
      <c r="K40" s="67">
        <f t="shared" si="9"/>
        <v>99</v>
      </c>
      <c r="L40" s="67">
        <f t="shared" si="9"/>
        <v>44</v>
      </c>
      <c r="M40" s="67">
        <f t="shared" si="9"/>
        <v>60</v>
      </c>
      <c r="N40" s="67">
        <f t="shared" si="9"/>
        <v>40</v>
      </c>
      <c r="O40" s="67">
        <f t="shared" si="9"/>
        <v>49</v>
      </c>
      <c r="P40" s="67">
        <f t="shared" si="9"/>
        <v>46</v>
      </c>
      <c r="Q40" s="67"/>
      <c r="R40" s="67">
        <f t="shared" si="9"/>
        <v>42</v>
      </c>
      <c r="S40" s="67">
        <f t="shared" si="9"/>
        <v>47</v>
      </c>
      <c r="T40" s="67"/>
      <c r="U40" s="67">
        <f t="shared" si="9"/>
        <v>6</v>
      </c>
      <c r="V40" s="67"/>
      <c r="W40" s="67">
        <f t="shared" si="9"/>
        <v>4</v>
      </c>
      <c r="X40" s="67"/>
      <c r="Y40" s="67">
        <f t="shared" si="9"/>
        <v>33</v>
      </c>
      <c r="Z40" s="67">
        <f t="shared" si="9"/>
        <v>41</v>
      </c>
      <c r="AA40" s="67">
        <f t="shared" si="9"/>
        <v>67</v>
      </c>
      <c r="AB40" s="67">
        <f t="shared" si="9"/>
        <v>38</v>
      </c>
      <c r="AC40" s="67">
        <f t="shared" si="9"/>
        <v>36</v>
      </c>
      <c r="AD40" s="67">
        <f t="shared" si="9"/>
        <v>24</v>
      </c>
      <c r="AE40" s="67"/>
      <c r="AF40" s="67">
        <f t="shared" si="9"/>
        <v>39</v>
      </c>
      <c r="AG40" s="67">
        <f t="shared" si="9"/>
        <v>35</v>
      </c>
      <c r="AH40" s="65">
        <f>SUM(AH34:AH39)</f>
        <v>1064</v>
      </c>
      <c r="AI40" s="75">
        <v>31</v>
      </c>
      <c r="AJ40" s="72">
        <f>COUNTIF(C40:AG40,"")</f>
        <v>8</v>
      </c>
      <c r="AK40" s="72">
        <f>AI40-AJ40</f>
        <v>23</v>
      </c>
    </row>
    <row r="41" spans="1:37" s="68" customFormat="1" ht="15.75">
      <c r="A41" s="66"/>
      <c r="B41" s="61"/>
      <c r="C41" s="63"/>
      <c r="D41" s="63">
        <f t="shared" ref="D41:AG41" si="10">D40/D96*100</f>
        <v>0.44033465433729635</v>
      </c>
      <c r="E41" s="63">
        <f t="shared" si="10"/>
        <v>3.5226772346983708</v>
      </c>
      <c r="F41" s="63">
        <f t="shared" si="10"/>
        <v>4.0951122853368567</v>
      </c>
      <c r="G41" s="63"/>
      <c r="H41" s="63">
        <f t="shared" si="10"/>
        <v>2.9062087186261558</v>
      </c>
      <c r="I41" s="63">
        <f t="shared" si="10"/>
        <v>2.8621752531924263</v>
      </c>
      <c r="J41" s="63"/>
      <c r="K41" s="63">
        <f t="shared" si="10"/>
        <v>4.3593130779392339</v>
      </c>
      <c r="L41" s="63">
        <f t="shared" si="10"/>
        <v>1.9374724790841038</v>
      </c>
      <c r="M41" s="63">
        <f t="shared" si="10"/>
        <v>2.6420079260237781</v>
      </c>
      <c r="N41" s="63">
        <f t="shared" si="10"/>
        <v>1.7613386173491854</v>
      </c>
      <c r="O41" s="63">
        <f t="shared" si="10"/>
        <v>2.1576398062527522</v>
      </c>
      <c r="P41" s="63">
        <f t="shared" si="10"/>
        <v>2.0255394099515631</v>
      </c>
      <c r="Q41" s="63"/>
      <c r="R41" s="63">
        <f t="shared" si="10"/>
        <v>1.8494055482166447</v>
      </c>
      <c r="S41" s="63">
        <f t="shared" si="10"/>
        <v>2.0695728753852927</v>
      </c>
      <c r="T41" s="63"/>
      <c r="U41" s="63">
        <f t="shared" si="10"/>
        <v>0.26420079260237783</v>
      </c>
      <c r="V41" s="63"/>
      <c r="W41" s="63">
        <f t="shared" si="10"/>
        <v>0.17613386173491855</v>
      </c>
      <c r="X41" s="63"/>
      <c r="Y41" s="63">
        <f t="shared" si="10"/>
        <v>1.4531043593130779</v>
      </c>
      <c r="Z41" s="63">
        <f t="shared" si="10"/>
        <v>1.8053720827829152</v>
      </c>
      <c r="AA41" s="63">
        <f t="shared" si="10"/>
        <v>2.9502421840598854</v>
      </c>
      <c r="AB41" s="63">
        <f t="shared" si="10"/>
        <v>1.6732716864817261</v>
      </c>
      <c r="AC41" s="63">
        <f t="shared" si="10"/>
        <v>1.5852047556142668</v>
      </c>
      <c r="AD41" s="63">
        <f t="shared" si="10"/>
        <v>1.0568031704095113</v>
      </c>
      <c r="AE41" s="63"/>
      <c r="AF41" s="63">
        <f t="shared" si="10"/>
        <v>1.7173051519154559</v>
      </c>
      <c r="AG41" s="63">
        <f t="shared" si="10"/>
        <v>1.5411712901805372</v>
      </c>
      <c r="AH41" s="63">
        <f>AH40/(AK40*C96)*100</f>
        <v>2.0370264009342751</v>
      </c>
    </row>
    <row r="42" spans="1:37" ht="15.75">
      <c r="A42" s="4" t="s">
        <v>16</v>
      </c>
      <c r="B42" s="5" t="s">
        <v>2</v>
      </c>
      <c r="C42" s="9" t="s">
        <v>4</v>
      </c>
      <c r="D42" s="6" t="s">
        <v>6</v>
      </c>
      <c r="E42" s="6" t="s">
        <v>6</v>
      </c>
      <c r="F42" s="6" t="s">
        <v>6</v>
      </c>
      <c r="G42" s="9" t="s">
        <v>3</v>
      </c>
      <c r="H42" s="9" t="s">
        <v>4</v>
      </c>
      <c r="I42" s="6">
        <v>12</v>
      </c>
      <c r="J42" s="6">
        <v>10</v>
      </c>
      <c r="K42" s="6">
        <v>6</v>
      </c>
      <c r="L42" s="6">
        <v>6</v>
      </c>
      <c r="M42" s="6">
        <v>8</v>
      </c>
      <c r="N42" s="9" t="s">
        <v>3</v>
      </c>
      <c r="O42" s="6">
        <v>9</v>
      </c>
      <c r="P42" s="6">
        <v>4</v>
      </c>
      <c r="Q42" s="6">
        <v>5</v>
      </c>
      <c r="R42" s="6">
        <v>3</v>
      </c>
      <c r="S42" s="9" t="s">
        <v>17</v>
      </c>
      <c r="T42" s="9" t="s">
        <v>17</v>
      </c>
      <c r="U42" s="9" t="s">
        <v>3</v>
      </c>
      <c r="V42" s="6">
        <v>6</v>
      </c>
      <c r="W42" s="6">
        <v>5</v>
      </c>
      <c r="X42" s="6">
        <v>3</v>
      </c>
      <c r="Y42" s="6">
        <v>4</v>
      </c>
      <c r="Z42" s="9" t="s">
        <v>18</v>
      </c>
      <c r="AA42" s="9" t="s">
        <v>18</v>
      </c>
      <c r="AB42" s="9" t="s">
        <v>3</v>
      </c>
      <c r="AC42" s="6">
        <v>5</v>
      </c>
      <c r="AD42" s="6">
        <v>2</v>
      </c>
      <c r="AE42" s="6">
        <v>9</v>
      </c>
      <c r="AF42" s="6" t="s">
        <v>6</v>
      </c>
      <c r="AG42" s="6"/>
      <c r="AH42" s="64">
        <f t="shared" si="0"/>
        <v>97</v>
      </c>
    </row>
    <row r="43" spans="1:37" ht="15.75">
      <c r="A43" s="4" t="s">
        <v>16</v>
      </c>
      <c r="B43" s="5" t="s">
        <v>5</v>
      </c>
      <c r="C43" s="9" t="s">
        <v>4</v>
      </c>
      <c r="D43" s="6" t="s">
        <v>6</v>
      </c>
      <c r="E43" s="6" t="s">
        <v>6</v>
      </c>
      <c r="F43" s="6" t="s">
        <v>6</v>
      </c>
      <c r="G43" s="9" t="s">
        <v>3</v>
      </c>
      <c r="H43" s="9" t="s">
        <v>4</v>
      </c>
      <c r="I43" s="6">
        <v>21</v>
      </c>
      <c r="J43" s="6">
        <v>49</v>
      </c>
      <c r="K43" s="6">
        <v>42</v>
      </c>
      <c r="L43" s="6">
        <v>58</v>
      </c>
      <c r="M43" s="6">
        <v>32</v>
      </c>
      <c r="N43" s="9" t="s">
        <v>3</v>
      </c>
      <c r="O43" s="6">
        <v>38</v>
      </c>
      <c r="P43" s="6">
        <v>27</v>
      </c>
      <c r="Q43" s="6">
        <v>43</v>
      </c>
      <c r="R43" s="6">
        <v>20</v>
      </c>
      <c r="S43" s="9" t="s">
        <v>17</v>
      </c>
      <c r="T43" s="9" t="s">
        <v>17</v>
      </c>
      <c r="U43" s="9" t="s">
        <v>3</v>
      </c>
      <c r="V43" s="6">
        <v>34</v>
      </c>
      <c r="W43" s="6">
        <v>38</v>
      </c>
      <c r="X43" s="6">
        <v>30</v>
      </c>
      <c r="Y43" s="6">
        <v>44</v>
      </c>
      <c r="Z43" s="9" t="s">
        <v>18</v>
      </c>
      <c r="AA43" s="9" t="s">
        <v>18</v>
      </c>
      <c r="AB43" s="9" t="s">
        <v>3</v>
      </c>
      <c r="AC43" s="6">
        <v>42</v>
      </c>
      <c r="AD43" s="6">
        <v>38</v>
      </c>
      <c r="AE43" s="6">
        <v>44</v>
      </c>
      <c r="AF43" s="6">
        <v>28</v>
      </c>
      <c r="AG43" s="6"/>
      <c r="AH43" s="64">
        <f t="shared" si="0"/>
        <v>628</v>
      </c>
    </row>
    <row r="44" spans="1:37" ht="15.75">
      <c r="A44" s="4" t="s">
        <v>19</v>
      </c>
      <c r="B44" s="5" t="s">
        <v>2</v>
      </c>
      <c r="C44" s="9" t="s">
        <v>4</v>
      </c>
      <c r="D44" s="6">
        <v>2</v>
      </c>
      <c r="E44" s="6">
        <v>1</v>
      </c>
      <c r="F44" s="6">
        <v>4</v>
      </c>
      <c r="G44" s="9" t="s">
        <v>3</v>
      </c>
      <c r="H44" s="9" t="s">
        <v>4</v>
      </c>
      <c r="I44" s="6">
        <v>5</v>
      </c>
      <c r="J44" s="6">
        <v>4</v>
      </c>
      <c r="K44" s="6">
        <v>6</v>
      </c>
      <c r="L44" s="6">
        <v>3</v>
      </c>
      <c r="M44" s="6">
        <v>3</v>
      </c>
      <c r="N44" s="9" t="s">
        <v>3</v>
      </c>
      <c r="O44" s="6">
        <v>2</v>
      </c>
      <c r="P44" s="6">
        <v>3</v>
      </c>
      <c r="Q44" s="6">
        <v>4</v>
      </c>
      <c r="R44" s="6">
        <v>2</v>
      </c>
      <c r="S44" s="9" t="s">
        <v>17</v>
      </c>
      <c r="T44" s="9" t="s">
        <v>17</v>
      </c>
      <c r="U44" s="9" t="s">
        <v>3</v>
      </c>
      <c r="V44" s="6">
        <v>1</v>
      </c>
      <c r="W44" s="6">
        <v>1</v>
      </c>
      <c r="X44" s="6">
        <v>5</v>
      </c>
      <c r="Y44" s="6">
        <v>2</v>
      </c>
      <c r="Z44" s="9" t="s">
        <v>18</v>
      </c>
      <c r="AA44" s="9" t="s">
        <v>18</v>
      </c>
      <c r="AB44" s="9" t="s">
        <v>3</v>
      </c>
      <c r="AC44" s="6">
        <v>2</v>
      </c>
      <c r="AD44" s="6"/>
      <c r="AE44" s="6">
        <v>2</v>
      </c>
      <c r="AF44" s="6">
        <v>3</v>
      </c>
      <c r="AG44" s="6"/>
      <c r="AH44" s="64">
        <f t="shared" si="0"/>
        <v>55</v>
      </c>
    </row>
    <row r="45" spans="1:37" ht="15.75">
      <c r="A45" s="4" t="s">
        <v>19</v>
      </c>
      <c r="B45" s="5" t="s">
        <v>5</v>
      </c>
      <c r="C45" s="9" t="s">
        <v>4</v>
      </c>
      <c r="D45" s="6">
        <v>18</v>
      </c>
      <c r="E45" s="6">
        <v>26</v>
      </c>
      <c r="F45" s="6">
        <v>7</v>
      </c>
      <c r="G45" s="9" t="s">
        <v>3</v>
      </c>
      <c r="H45" s="9" t="s">
        <v>4</v>
      </c>
      <c r="I45" s="6">
        <v>46</v>
      </c>
      <c r="J45" s="6">
        <v>47</v>
      </c>
      <c r="K45" s="6">
        <v>36</v>
      </c>
      <c r="L45" s="6">
        <v>50</v>
      </c>
      <c r="M45" s="6">
        <v>30</v>
      </c>
      <c r="N45" s="9" t="s">
        <v>3</v>
      </c>
      <c r="O45" s="6">
        <v>51</v>
      </c>
      <c r="P45" s="6">
        <v>67</v>
      </c>
      <c r="Q45" s="6">
        <v>77</v>
      </c>
      <c r="R45" s="6">
        <v>46</v>
      </c>
      <c r="S45" s="9" t="s">
        <v>17</v>
      </c>
      <c r="T45" s="9" t="s">
        <v>17</v>
      </c>
      <c r="U45" s="9" t="s">
        <v>3</v>
      </c>
      <c r="V45" s="6">
        <v>48</v>
      </c>
      <c r="W45" s="6">
        <v>69</v>
      </c>
      <c r="X45" s="6">
        <v>65</v>
      </c>
      <c r="Y45" s="6">
        <v>58</v>
      </c>
      <c r="Z45" s="9" t="s">
        <v>18</v>
      </c>
      <c r="AA45" s="9" t="s">
        <v>18</v>
      </c>
      <c r="AB45" s="9" t="s">
        <v>3</v>
      </c>
      <c r="AC45" s="6">
        <v>48</v>
      </c>
      <c r="AD45" s="6">
        <v>35</v>
      </c>
      <c r="AE45" s="6">
        <v>59</v>
      </c>
      <c r="AF45" s="6">
        <v>39</v>
      </c>
      <c r="AG45" s="6"/>
      <c r="AH45" s="64">
        <f t="shared" si="0"/>
        <v>922</v>
      </c>
    </row>
    <row r="46" spans="1:37" s="32" customFormat="1" ht="15.75">
      <c r="A46" s="4" t="s">
        <v>19</v>
      </c>
      <c r="B46" s="40" t="s">
        <v>31</v>
      </c>
      <c r="C46" s="39" t="s">
        <v>4</v>
      </c>
      <c r="D46" s="38"/>
      <c r="E46" s="38"/>
      <c r="F46" s="38"/>
      <c r="G46" s="39" t="s">
        <v>3</v>
      </c>
      <c r="H46" s="39" t="s">
        <v>4</v>
      </c>
      <c r="I46" s="38">
        <v>3</v>
      </c>
      <c r="J46" s="38">
        <v>1</v>
      </c>
      <c r="K46" s="38">
        <v>4</v>
      </c>
      <c r="L46" s="38">
        <v>2</v>
      </c>
      <c r="M46" s="38">
        <v>2</v>
      </c>
      <c r="N46" s="39" t="s">
        <v>3</v>
      </c>
      <c r="O46" s="38">
        <v>7</v>
      </c>
      <c r="P46" s="38">
        <v>5</v>
      </c>
      <c r="Q46" s="38">
        <v>5</v>
      </c>
      <c r="R46" s="38"/>
      <c r="S46" s="39" t="s">
        <v>17</v>
      </c>
      <c r="T46" s="39" t="s">
        <v>17</v>
      </c>
      <c r="U46" s="39" t="s">
        <v>3</v>
      </c>
      <c r="V46" s="38">
        <v>6</v>
      </c>
      <c r="W46" s="38">
        <v>2</v>
      </c>
      <c r="X46" s="38">
        <v>1</v>
      </c>
      <c r="Y46" s="38">
        <v>3</v>
      </c>
      <c r="Z46" s="39" t="s">
        <v>18</v>
      </c>
      <c r="AA46" s="39" t="s">
        <v>18</v>
      </c>
      <c r="AB46" s="39" t="s">
        <v>3</v>
      </c>
      <c r="AC46" s="38">
        <v>2</v>
      </c>
      <c r="AD46" s="38">
        <v>2</v>
      </c>
      <c r="AE46" s="38">
        <v>6</v>
      </c>
      <c r="AF46" s="38">
        <v>6</v>
      </c>
      <c r="AG46" s="38"/>
      <c r="AH46" s="64">
        <f t="shared" si="0"/>
        <v>57</v>
      </c>
    </row>
    <row r="47" spans="1:37" s="32" customFormat="1" ht="15.75">
      <c r="A47" s="4" t="s">
        <v>16</v>
      </c>
      <c r="B47" s="40" t="s">
        <v>31</v>
      </c>
      <c r="C47" s="39" t="s">
        <v>4</v>
      </c>
      <c r="D47" s="38" t="s">
        <v>6</v>
      </c>
      <c r="E47" s="38" t="s">
        <v>6</v>
      </c>
      <c r="F47" s="38" t="s">
        <v>6</v>
      </c>
      <c r="G47" s="39" t="s">
        <v>3</v>
      </c>
      <c r="H47" s="39" t="s">
        <v>4</v>
      </c>
      <c r="I47" s="38">
        <v>7</v>
      </c>
      <c r="J47" s="38">
        <v>14</v>
      </c>
      <c r="K47" s="38">
        <v>14</v>
      </c>
      <c r="L47" s="38">
        <v>24</v>
      </c>
      <c r="M47" s="38" t="s">
        <v>6</v>
      </c>
      <c r="N47" s="39" t="s">
        <v>3</v>
      </c>
      <c r="O47" s="38">
        <v>13</v>
      </c>
      <c r="P47" s="38">
        <v>14</v>
      </c>
      <c r="Q47" s="38">
        <v>17</v>
      </c>
      <c r="R47" s="38">
        <v>12</v>
      </c>
      <c r="S47" s="39" t="s">
        <v>17</v>
      </c>
      <c r="T47" s="39" t="s">
        <v>17</v>
      </c>
      <c r="U47" s="39" t="s">
        <v>3</v>
      </c>
      <c r="V47" s="38">
        <v>17</v>
      </c>
      <c r="W47" s="38">
        <v>7</v>
      </c>
      <c r="X47" s="38">
        <v>14</v>
      </c>
      <c r="Y47" s="38">
        <v>11</v>
      </c>
      <c r="Z47" s="39" t="s">
        <v>18</v>
      </c>
      <c r="AA47" s="39" t="s">
        <v>18</v>
      </c>
      <c r="AB47" s="39" t="s">
        <v>3</v>
      </c>
      <c r="AC47" s="38">
        <v>17</v>
      </c>
      <c r="AD47" s="38">
        <v>16</v>
      </c>
      <c r="AE47" s="38">
        <v>10</v>
      </c>
      <c r="AF47" s="38">
        <v>18</v>
      </c>
      <c r="AG47" s="38"/>
      <c r="AH47" s="64">
        <f t="shared" si="0"/>
        <v>225</v>
      </c>
      <c r="AI47" s="72" t="s">
        <v>39</v>
      </c>
      <c r="AJ47" s="74" t="s">
        <v>40</v>
      </c>
      <c r="AK47" s="74" t="s">
        <v>41</v>
      </c>
    </row>
    <row r="48" spans="1:37" s="68" customFormat="1" ht="15.75">
      <c r="A48" s="66"/>
      <c r="B48" s="61"/>
      <c r="C48" s="67"/>
      <c r="D48" s="67">
        <f t="shared" ref="D48:AF48" si="11">SUM(D42:D47)</f>
        <v>20</v>
      </c>
      <c r="E48" s="67">
        <f t="shared" si="11"/>
        <v>27</v>
      </c>
      <c r="F48" s="67">
        <f t="shared" si="11"/>
        <v>11</v>
      </c>
      <c r="G48" s="67"/>
      <c r="H48" s="67"/>
      <c r="I48" s="67">
        <f t="shared" si="11"/>
        <v>94</v>
      </c>
      <c r="J48" s="67">
        <f t="shared" si="11"/>
        <v>125</v>
      </c>
      <c r="K48" s="67">
        <f t="shared" si="11"/>
        <v>108</v>
      </c>
      <c r="L48" s="67">
        <f t="shared" si="11"/>
        <v>143</v>
      </c>
      <c r="M48" s="67">
        <f t="shared" si="11"/>
        <v>75</v>
      </c>
      <c r="N48" s="67"/>
      <c r="O48" s="67">
        <f t="shared" si="11"/>
        <v>120</v>
      </c>
      <c r="P48" s="67">
        <f t="shared" si="11"/>
        <v>120</v>
      </c>
      <c r="Q48" s="67">
        <f t="shared" si="11"/>
        <v>151</v>
      </c>
      <c r="R48" s="67">
        <f t="shared" si="11"/>
        <v>83</v>
      </c>
      <c r="S48" s="67"/>
      <c r="T48" s="67"/>
      <c r="U48" s="67"/>
      <c r="V48" s="67">
        <f t="shared" si="11"/>
        <v>112</v>
      </c>
      <c r="W48" s="67">
        <f t="shared" si="11"/>
        <v>122</v>
      </c>
      <c r="X48" s="67">
        <f t="shared" si="11"/>
        <v>118</v>
      </c>
      <c r="Y48" s="67">
        <f t="shared" si="11"/>
        <v>122</v>
      </c>
      <c r="Z48" s="67"/>
      <c r="AA48" s="67"/>
      <c r="AB48" s="67"/>
      <c r="AC48" s="67">
        <f t="shared" si="11"/>
        <v>116</v>
      </c>
      <c r="AD48" s="67">
        <f t="shared" si="11"/>
        <v>93</v>
      </c>
      <c r="AE48" s="67">
        <f t="shared" si="11"/>
        <v>130</v>
      </c>
      <c r="AF48" s="67">
        <f t="shared" si="11"/>
        <v>94</v>
      </c>
      <c r="AG48" s="67"/>
      <c r="AH48" s="65">
        <f>SUM(AH42:AH47)</f>
        <v>1984</v>
      </c>
      <c r="AI48" s="75">
        <v>30</v>
      </c>
      <c r="AJ48" s="72">
        <f>COUNTIF(C48:AG48,"")-1</f>
        <v>10</v>
      </c>
      <c r="AK48" s="72">
        <f>AI48-AJ48</f>
        <v>20</v>
      </c>
    </row>
    <row r="49" spans="1:37" s="68" customFormat="1" ht="15.75">
      <c r="A49" s="66"/>
      <c r="B49" s="61"/>
      <c r="C49" s="63"/>
      <c r="D49" s="63">
        <f t="shared" ref="D49:AF49" si="12">D48/D96*100</f>
        <v>0.8806693086745927</v>
      </c>
      <c r="E49" s="63">
        <f t="shared" si="12"/>
        <v>1.1889035667107</v>
      </c>
      <c r="F49" s="63">
        <f t="shared" si="12"/>
        <v>0.48436811977102595</v>
      </c>
      <c r="G49" s="63"/>
      <c r="H49" s="63"/>
      <c r="I49" s="63">
        <f t="shared" si="12"/>
        <v>4.1391457507705853</v>
      </c>
      <c r="J49" s="63">
        <f t="shared" si="12"/>
        <v>5.5041831792162039</v>
      </c>
      <c r="K49" s="63">
        <f t="shared" si="12"/>
        <v>4.7556142668427999</v>
      </c>
      <c r="L49" s="63">
        <f t="shared" si="12"/>
        <v>6.2967855570233375</v>
      </c>
      <c r="M49" s="63">
        <f t="shared" si="12"/>
        <v>3.3025099075297231</v>
      </c>
      <c r="N49" s="63"/>
      <c r="O49" s="63">
        <f t="shared" si="12"/>
        <v>5.2840158520475562</v>
      </c>
      <c r="P49" s="63">
        <f t="shared" si="12"/>
        <v>5.2840158520475562</v>
      </c>
      <c r="Q49" s="63">
        <f t="shared" si="12"/>
        <v>6.6490532804931748</v>
      </c>
      <c r="R49" s="63">
        <f t="shared" si="12"/>
        <v>3.6547776309995594</v>
      </c>
      <c r="S49" s="63"/>
      <c r="T49" s="63"/>
      <c r="U49" s="63"/>
      <c r="V49" s="63">
        <f t="shared" si="12"/>
        <v>4.9317481285777189</v>
      </c>
      <c r="W49" s="63">
        <f t="shared" si="12"/>
        <v>5.3720827829150153</v>
      </c>
      <c r="X49" s="63">
        <f t="shared" si="12"/>
        <v>5.1959489211800971</v>
      </c>
      <c r="Y49" s="63">
        <f t="shared" si="12"/>
        <v>5.3720827829150153</v>
      </c>
      <c r="Z49" s="63"/>
      <c r="AA49" s="63"/>
      <c r="AB49" s="63"/>
      <c r="AC49" s="63">
        <f t="shared" si="12"/>
        <v>5.107881990312638</v>
      </c>
      <c r="AD49" s="63">
        <f t="shared" si="12"/>
        <v>4.0951122853368567</v>
      </c>
      <c r="AE49" s="63">
        <f t="shared" si="12"/>
        <v>5.7243505063848525</v>
      </c>
      <c r="AF49" s="63">
        <f t="shared" si="12"/>
        <v>4.1391457507705853</v>
      </c>
      <c r="AG49" s="63"/>
      <c r="AH49" s="63">
        <f>AH48/(AK48*C96)*100</f>
        <v>4.36811977102598</v>
      </c>
    </row>
    <row r="50" spans="1:37" ht="15.75">
      <c r="A50" s="4" t="s">
        <v>20</v>
      </c>
      <c r="B50" s="5" t="s">
        <v>2</v>
      </c>
      <c r="C50" s="6">
        <v>2</v>
      </c>
      <c r="D50" s="9" t="s">
        <v>4</v>
      </c>
      <c r="E50" s="9" t="s">
        <v>3</v>
      </c>
      <c r="F50" s="6">
        <v>6</v>
      </c>
      <c r="G50" s="6">
        <v>6</v>
      </c>
      <c r="H50" s="6">
        <v>3</v>
      </c>
      <c r="I50" s="6">
        <v>1</v>
      </c>
      <c r="J50" s="6">
        <v>1</v>
      </c>
      <c r="K50" s="6">
        <v>4</v>
      </c>
      <c r="L50" s="9" t="s">
        <v>3</v>
      </c>
      <c r="M50" s="6">
        <v>3</v>
      </c>
      <c r="N50" s="6">
        <v>1</v>
      </c>
      <c r="O50" s="6">
        <v>4</v>
      </c>
      <c r="P50" s="6">
        <v>5</v>
      </c>
      <c r="Q50" s="6">
        <v>4</v>
      </c>
      <c r="R50" s="9" t="s">
        <v>4</v>
      </c>
      <c r="S50" s="9" t="s">
        <v>3</v>
      </c>
      <c r="T50" s="9" t="s">
        <v>4</v>
      </c>
      <c r="U50" s="9" t="s">
        <v>4</v>
      </c>
      <c r="V50" s="9" t="s">
        <v>4</v>
      </c>
      <c r="W50" s="9" t="s">
        <v>4</v>
      </c>
      <c r="X50" s="9" t="s">
        <v>4</v>
      </c>
      <c r="Y50" s="9" t="s">
        <v>4</v>
      </c>
      <c r="Z50" s="9" t="s">
        <v>3</v>
      </c>
      <c r="AA50" s="9" t="s">
        <v>4</v>
      </c>
      <c r="AB50" s="9" t="s">
        <v>4</v>
      </c>
      <c r="AC50" s="9" t="s">
        <v>4</v>
      </c>
      <c r="AD50" s="9" t="s">
        <v>4</v>
      </c>
      <c r="AE50" s="9" t="s">
        <v>4</v>
      </c>
      <c r="AF50" s="9" t="s">
        <v>4</v>
      </c>
      <c r="AG50" s="9" t="s">
        <v>3</v>
      </c>
      <c r="AH50" s="64">
        <f t="shared" si="0"/>
        <v>40</v>
      </c>
    </row>
    <row r="51" spans="1:37" ht="15.75">
      <c r="A51" s="4" t="s">
        <v>20</v>
      </c>
      <c r="B51" s="5" t="s">
        <v>5</v>
      </c>
      <c r="C51" s="6">
        <v>50</v>
      </c>
      <c r="D51" s="9" t="s">
        <v>4</v>
      </c>
      <c r="E51" s="9" t="s">
        <v>3</v>
      </c>
      <c r="F51" s="6">
        <v>38</v>
      </c>
      <c r="G51" s="6">
        <v>46</v>
      </c>
      <c r="H51" s="6">
        <v>77</v>
      </c>
      <c r="I51" s="6">
        <v>66</v>
      </c>
      <c r="J51" s="6">
        <v>58</v>
      </c>
      <c r="K51" s="6">
        <v>18</v>
      </c>
      <c r="L51" s="9" t="s">
        <v>3</v>
      </c>
      <c r="M51" s="6">
        <v>32</v>
      </c>
      <c r="N51" s="6">
        <v>44</v>
      </c>
      <c r="O51" s="6">
        <v>60</v>
      </c>
      <c r="P51" s="6">
        <v>56</v>
      </c>
      <c r="Q51" s="6">
        <v>50</v>
      </c>
      <c r="R51" s="9" t="s">
        <v>4</v>
      </c>
      <c r="S51" s="9" t="s">
        <v>3</v>
      </c>
      <c r="T51" s="9" t="s">
        <v>4</v>
      </c>
      <c r="U51" s="9" t="s">
        <v>4</v>
      </c>
      <c r="V51" s="9" t="s">
        <v>4</v>
      </c>
      <c r="W51" s="9" t="s">
        <v>4</v>
      </c>
      <c r="X51" s="9" t="s">
        <v>4</v>
      </c>
      <c r="Y51" s="9" t="s">
        <v>4</v>
      </c>
      <c r="Z51" s="9" t="s">
        <v>3</v>
      </c>
      <c r="AA51" s="9" t="s">
        <v>4</v>
      </c>
      <c r="AB51" s="9" t="s">
        <v>4</v>
      </c>
      <c r="AC51" s="9" t="s">
        <v>4</v>
      </c>
      <c r="AD51" s="9" t="s">
        <v>4</v>
      </c>
      <c r="AE51" s="9" t="s">
        <v>4</v>
      </c>
      <c r="AF51" s="9" t="s">
        <v>4</v>
      </c>
      <c r="AG51" s="9" t="s">
        <v>3</v>
      </c>
      <c r="AH51" s="64">
        <f t="shared" si="0"/>
        <v>595</v>
      </c>
    </row>
    <row r="52" spans="1:37" ht="15.75">
      <c r="A52" s="4" t="s">
        <v>21</v>
      </c>
      <c r="B52" s="5" t="s">
        <v>2</v>
      </c>
      <c r="C52" s="6">
        <v>3</v>
      </c>
      <c r="D52" s="9" t="s">
        <v>4</v>
      </c>
      <c r="E52" s="9" t="s">
        <v>3</v>
      </c>
      <c r="F52" s="6">
        <v>2</v>
      </c>
      <c r="G52" s="6">
        <v>1</v>
      </c>
      <c r="H52" s="6">
        <v>1</v>
      </c>
      <c r="I52" s="6">
        <v>1</v>
      </c>
      <c r="J52" s="6">
        <v>3</v>
      </c>
      <c r="K52" s="6">
        <v>2</v>
      </c>
      <c r="L52" s="9" t="s">
        <v>3</v>
      </c>
      <c r="M52" s="6">
        <v>8</v>
      </c>
      <c r="N52" s="6">
        <v>8</v>
      </c>
      <c r="O52" s="6">
        <v>6</v>
      </c>
      <c r="P52" s="6">
        <v>9</v>
      </c>
      <c r="Q52" s="6">
        <v>7</v>
      </c>
      <c r="R52" s="6">
        <v>9</v>
      </c>
      <c r="S52" s="9" t="s">
        <v>3</v>
      </c>
      <c r="T52" s="6">
        <v>2</v>
      </c>
      <c r="U52" s="6">
        <v>1</v>
      </c>
      <c r="V52" s="9"/>
      <c r="W52" s="6">
        <v>2</v>
      </c>
      <c r="X52" s="6">
        <v>1</v>
      </c>
      <c r="Y52" s="9" t="s">
        <v>4</v>
      </c>
      <c r="Z52" s="9" t="s">
        <v>3</v>
      </c>
      <c r="AA52" s="9" t="s">
        <v>4</v>
      </c>
      <c r="AB52" s="9" t="s">
        <v>4</v>
      </c>
      <c r="AC52" s="9" t="s">
        <v>4</v>
      </c>
      <c r="AD52" s="9" t="s">
        <v>4</v>
      </c>
      <c r="AE52" s="9" t="s">
        <v>4</v>
      </c>
      <c r="AF52" s="9" t="s">
        <v>4</v>
      </c>
      <c r="AG52" s="9" t="s">
        <v>3</v>
      </c>
      <c r="AH52" s="64">
        <f t="shared" si="0"/>
        <v>66</v>
      </c>
    </row>
    <row r="53" spans="1:37" ht="15.75">
      <c r="A53" s="4" t="s">
        <v>21</v>
      </c>
      <c r="B53" s="5" t="s">
        <v>5</v>
      </c>
      <c r="C53" s="6">
        <v>47</v>
      </c>
      <c r="D53" s="9" t="s">
        <v>4</v>
      </c>
      <c r="E53" s="9" t="s">
        <v>3</v>
      </c>
      <c r="F53" s="6">
        <v>52</v>
      </c>
      <c r="G53" s="6">
        <v>41</v>
      </c>
      <c r="H53" s="6">
        <v>45</v>
      </c>
      <c r="I53" s="6">
        <v>29</v>
      </c>
      <c r="J53" s="6">
        <v>24</v>
      </c>
      <c r="K53" s="6">
        <v>49</v>
      </c>
      <c r="L53" s="9" t="s">
        <v>3</v>
      </c>
      <c r="M53" s="6">
        <v>43</v>
      </c>
      <c r="N53" s="6">
        <v>27</v>
      </c>
      <c r="O53" s="6">
        <v>29</v>
      </c>
      <c r="P53" s="6">
        <v>33</v>
      </c>
      <c r="Q53" s="6">
        <v>66</v>
      </c>
      <c r="R53" s="6">
        <v>36</v>
      </c>
      <c r="S53" s="9" t="s">
        <v>3</v>
      </c>
      <c r="T53" s="6">
        <v>5</v>
      </c>
      <c r="U53" s="6">
        <v>3</v>
      </c>
      <c r="V53" s="9"/>
      <c r="W53" s="6">
        <v>2</v>
      </c>
      <c r="X53" s="6">
        <v>4</v>
      </c>
      <c r="Y53" s="9" t="s">
        <v>4</v>
      </c>
      <c r="Z53" s="9" t="s">
        <v>3</v>
      </c>
      <c r="AA53" s="9" t="s">
        <v>4</v>
      </c>
      <c r="AB53" s="9" t="s">
        <v>4</v>
      </c>
      <c r="AC53" s="9" t="s">
        <v>4</v>
      </c>
      <c r="AD53" s="9" t="s">
        <v>4</v>
      </c>
      <c r="AE53" s="9" t="s">
        <v>4</v>
      </c>
      <c r="AF53" s="9" t="s">
        <v>4</v>
      </c>
      <c r="AG53" s="9" t="s">
        <v>3</v>
      </c>
      <c r="AH53" s="64">
        <f t="shared" si="0"/>
        <v>535</v>
      </c>
    </row>
    <row r="54" spans="1:37" s="37" customFormat="1" ht="15.75">
      <c r="A54" s="4" t="s">
        <v>21</v>
      </c>
      <c r="B54" s="44" t="s">
        <v>31</v>
      </c>
      <c r="C54" s="42">
        <v>1</v>
      </c>
      <c r="D54" s="43" t="s">
        <v>4</v>
      </c>
      <c r="E54" s="43" t="s">
        <v>3</v>
      </c>
      <c r="F54" s="42">
        <v>5</v>
      </c>
      <c r="G54" s="42">
        <v>6</v>
      </c>
      <c r="H54" s="42">
        <v>3</v>
      </c>
      <c r="I54" s="42">
        <v>3</v>
      </c>
      <c r="J54" s="42">
        <v>3</v>
      </c>
      <c r="K54" s="42">
        <v>3</v>
      </c>
      <c r="L54" s="43" t="s">
        <v>3</v>
      </c>
      <c r="M54" s="42">
        <v>3</v>
      </c>
      <c r="N54" s="42">
        <v>5</v>
      </c>
      <c r="O54" s="42">
        <v>2</v>
      </c>
      <c r="P54" s="42">
        <v>7</v>
      </c>
      <c r="Q54" s="42">
        <v>9</v>
      </c>
      <c r="R54" s="42">
        <v>6</v>
      </c>
      <c r="S54" s="43" t="s">
        <v>3</v>
      </c>
      <c r="T54" s="43"/>
      <c r="U54" s="43"/>
      <c r="V54" s="43"/>
      <c r="W54" s="43"/>
      <c r="X54" s="43"/>
      <c r="Y54" s="58" t="s">
        <v>4</v>
      </c>
      <c r="Z54" s="58" t="s">
        <v>3</v>
      </c>
      <c r="AA54" s="43" t="s">
        <v>4</v>
      </c>
      <c r="AB54" s="43" t="s">
        <v>4</v>
      </c>
      <c r="AC54" s="43" t="s">
        <v>4</v>
      </c>
      <c r="AD54" s="43" t="s">
        <v>4</v>
      </c>
      <c r="AE54" s="43" t="s">
        <v>4</v>
      </c>
      <c r="AF54" s="43" t="s">
        <v>4</v>
      </c>
      <c r="AG54" s="43" t="s">
        <v>4</v>
      </c>
      <c r="AH54" s="64">
        <f t="shared" si="0"/>
        <v>56</v>
      </c>
    </row>
    <row r="55" spans="1:37" s="37" customFormat="1" ht="15.75">
      <c r="A55" s="4" t="s">
        <v>20</v>
      </c>
      <c r="B55" s="44" t="s">
        <v>31</v>
      </c>
      <c r="C55" s="42">
        <v>28</v>
      </c>
      <c r="D55" s="43" t="s">
        <v>4</v>
      </c>
      <c r="E55" s="43" t="s">
        <v>3</v>
      </c>
      <c r="F55" s="42">
        <v>12</v>
      </c>
      <c r="G55" s="42">
        <v>26</v>
      </c>
      <c r="H55" s="42">
        <v>29</v>
      </c>
      <c r="I55" s="42">
        <v>29</v>
      </c>
      <c r="J55" s="42">
        <v>15</v>
      </c>
      <c r="K55" s="42">
        <v>5</v>
      </c>
      <c r="L55" s="43" t="s">
        <v>3</v>
      </c>
      <c r="M55" s="42">
        <v>26</v>
      </c>
      <c r="N55" s="42">
        <v>33</v>
      </c>
      <c r="O55" s="42">
        <v>16</v>
      </c>
      <c r="P55" s="42">
        <v>9</v>
      </c>
      <c r="Q55" s="42">
        <v>26</v>
      </c>
      <c r="R55" s="43" t="s">
        <v>4</v>
      </c>
      <c r="S55" s="43" t="s">
        <v>3</v>
      </c>
      <c r="T55" s="43" t="s">
        <v>4</v>
      </c>
      <c r="U55" s="43" t="s">
        <v>4</v>
      </c>
      <c r="V55" s="43" t="s">
        <v>4</v>
      </c>
      <c r="W55" s="43" t="s">
        <v>4</v>
      </c>
      <c r="X55" s="43" t="s">
        <v>4</v>
      </c>
      <c r="Y55" s="58" t="s">
        <v>4</v>
      </c>
      <c r="Z55" s="58" t="s">
        <v>3</v>
      </c>
      <c r="AA55" s="43" t="s">
        <v>4</v>
      </c>
      <c r="AB55" s="43" t="s">
        <v>4</v>
      </c>
      <c r="AC55" s="43" t="s">
        <v>4</v>
      </c>
      <c r="AD55" s="43" t="s">
        <v>4</v>
      </c>
      <c r="AE55" s="43" t="s">
        <v>4</v>
      </c>
      <c r="AF55" s="43" t="s">
        <v>4</v>
      </c>
      <c r="AG55" s="43" t="s">
        <v>4</v>
      </c>
      <c r="AH55" s="64">
        <f t="shared" si="0"/>
        <v>254</v>
      </c>
      <c r="AI55" s="72" t="s">
        <v>39</v>
      </c>
      <c r="AJ55" s="74" t="s">
        <v>40</v>
      </c>
      <c r="AK55" s="74" t="s">
        <v>41</v>
      </c>
    </row>
    <row r="56" spans="1:37" s="68" customFormat="1" ht="15.75">
      <c r="A56" s="66"/>
      <c r="B56" s="61"/>
      <c r="C56" s="67">
        <f>SUM(C50:C55)</f>
        <v>131</v>
      </c>
      <c r="D56" s="67"/>
      <c r="E56" s="67"/>
      <c r="F56" s="67">
        <f t="shared" ref="F56:X56" si="13">SUM(F50:F55)</f>
        <v>115</v>
      </c>
      <c r="G56" s="67">
        <f t="shared" si="13"/>
        <v>126</v>
      </c>
      <c r="H56" s="67">
        <f t="shared" si="13"/>
        <v>158</v>
      </c>
      <c r="I56" s="67">
        <f t="shared" si="13"/>
        <v>129</v>
      </c>
      <c r="J56" s="67">
        <f t="shared" si="13"/>
        <v>104</v>
      </c>
      <c r="K56" s="67">
        <f t="shared" si="13"/>
        <v>81</v>
      </c>
      <c r="L56" s="67"/>
      <c r="M56" s="67">
        <f t="shared" si="13"/>
        <v>115</v>
      </c>
      <c r="N56" s="67">
        <f t="shared" si="13"/>
        <v>118</v>
      </c>
      <c r="O56" s="67">
        <f t="shared" si="13"/>
        <v>117</v>
      </c>
      <c r="P56" s="67">
        <f t="shared" si="13"/>
        <v>119</v>
      </c>
      <c r="Q56" s="67">
        <f t="shared" si="13"/>
        <v>162</v>
      </c>
      <c r="R56" s="67">
        <f t="shared" si="13"/>
        <v>51</v>
      </c>
      <c r="S56" s="67"/>
      <c r="T56" s="67">
        <f t="shared" si="13"/>
        <v>7</v>
      </c>
      <c r="U56" s="67">
        <f t="shared" si="13"/>
        <v>4</v>
      </c>
      <c r="V56" s="67"/>
      <c r="W56" s="67">
        <f t="shared" si="13"/>
        <v>4</v>
      </c>
      <c r="X56" s="67">
        <f t="shared" si="13"/>
        <v>5</v>
      </c>
      <c r="Y56" s="67"/>
      <c r="Z56" s="67"/>
      <c r="AA56" s="67"/>
      <c r="AB56" s="67"/>
      <c r="AC56" s="67"/>
      <c r="AD56" s="67"/>
      <c r="AE56" s="67"/>
      <c r="AF56" s="67"/>
      <c r="AG56" s="67"/>
      <c r="AH56" s="65">
        <f>SUM(AH50:AH55)</f>
        <v>1546</v>
      </c>
      <c r="AI56" s="75">
        <v>31</v>
      </c>
      <c r="AJ56" s="72">
        <f>COUNTIF(C56:AG56,"")</f>
        <v>14</v>
      </c>
      <c r="AK56" s="72">
        <f>AI56-AJ56</f>
        <v>17</v>
      </c>
    </row>
    <row r="57" spans="1:37" s="68" customFormat="1" ht="15.75">
      <c r="A57" s="66"/>
      <c r="B57" s="61"/>
      <c r="C57" s="63">
        <f>C56/C96*100</f>
        <v>5.7683839718185821</v>
      </c>
      <c r="D57" s="63"/>
      <c r="E57" s="63"/>
      <c r="F57" s="63">
        <f t="shared" ref="F57:X57" si="14">F56/F96*100</f>
        <v>5.0638485248789076</v>
      </c>
      <c r="G57" s="63">
        <f t="shared" si="14"/>
        <v>5.5482166446499335</v>
      </c>
      <c r="H57" s="63">
        <f t="shared" si="14"/>
        <v>6.9572875385292816</v>
      </c>
      <c r="I57" s="63">
        <f t="shared" si="14"/>
        <v>5.680317040951123</v>
      </c>
      <c r="J57" s="63">
        <f t="shared" si="14"/>
        <v>4.5794804051078826</v>
      </c>
      <c r="K57" s="63">
        <f t="shared" si="14"/>
        <v>3.5667107001321003</v>
      </c>
      <c r="L57" s="63"/>
      <c r="M57" s="63">
        <f t="shared" si="14"/>
        <v>5.0638485248789076</v>
      </c>
      <c r="N57" s="63">
        <f t="shared" si="14"/>
        <v>5.1959489211800971</v>
      </c>
      <c r="O57" s="63">
        <f t="shared" si="14"/>
        <v>5.1519154557463667</v>
      </c>
      <c r="P57" s="63">
        <f t="shared" si="14"/>
        <v>5.2399823866138266</v>
      </c>
      <c r="Q57" s="63">
        <f t="shared" si="14"/>
        <v>7.1334214002642007</v>
      </c>
      <c r="R57" s="63">
        <f t="shared" si="14"/>
        <v>2.2457067371202113</v>
      </c>
      <c r="S57" s="63"/>
      <c r="T57" s="63">
        <f t="shared" si="14"/>
        <v>0.30823425803610743</v>
      </c>
      <c r="U57" s="63">
        <f t="shared" si="14"/>
        <v>0.17613386173491855</v>
      </c>
      <c r="V57" s="63"/>
      <c r="W57" s="63">
        <f t="shared" si="14"/>
        <v>0.17613386173491855</v>
      </c>
      <c r="X57" s="63">
        <f t="shared" si="14"/>
        <v>0.22016732716864817</v>
      </c>
      <c r="Y57" s="63"/>
      <c r="Z57" s="63"/>
      <c r="AA57" s="63"/>
      <c r="AB57" s="63"/>
      <c r="AC57" s="63"/>
      <c r="AD57" s="63"/>
      <c r="AE57" s="63"/>
      <c r="AF57" s="63"/>
      <c r="AG57" s="63"/>
      <c r="AH57" s="63">
        <f>AH56/(AK56*C96)*100</f>
        <v>4.0044551506203536</v>
      </c>
    </row>
    <row r="58" spans="1:37" ht="15.75">
      <c r="A58" s="3">
        <v>2018</v>
      </c>
      <c r="B58" s="11" t="s">
        <v>0</v>
      </c>
      <c r="C58" s="11">
        <v>1</v>
      </c>
      <c r="D58" s="11">
        <v>2</v>
      </c>
      <c r="E58" s="11">
        <v>3</v>
      </c>
      <c r="F58" s="11">
        <v>4</v>
      </c>
      <c r="G58" s="11">
        <v>5</v>
      </c>
      <c r="H58" s="11">
        <v>6</v>
      </c>
      <c r="I58" s="11">
        <v>7</v>
      </c>
      <c r="J58" s="11">
        <v>8</v>
      </c>
      <c r="K58" s="11">
        <v>9</v>
      </c>
      <c r="L58" s="11">
        <v>10</v>
      </c>
      <c r="M58" s="11">
        <v>11</v>
      </c>
      <c r="N58" s="11">
        <v>12</v>
      </c>
      <c r="O58" s="11">
        <v>13</v>
      </c>
      <c r="P58" s="11">
        <v>14</v>
      </c>
      <c r="Q58" s="11">
        <v>15</v>
      </c>
      <c r="R58" s="11">
        <v>16</v>
      </c>
      <c r="S58" s="11">
        <v>17</v>
      </c>
      <c r="T58" s="11">
        <v>18</v>
      </c>
      <c r="U58" s="11">
        <v>19</v>
      </c>
      <c r="V58" s="11">
        <v>20</v>
      </c>
      <c r="W58" s="11">
        <v>21</v>
      </c>
      <c r="X58" s="11">
        <v>22</v>
      </c>
      <c r="Y58" s="11">
        <v>23</v>
      </c>
      <c r="Z58" s="11">
        <v>24</v>
      </c>
      <c r="AA58" s="11">
        <v>25</v>
      </c>
      <c r="AB58" s="11">
        <v>26</v>
      </c>
      <c r="AC58" s="11">
        <v>27</v>
      </c>
      <c r="AD58" s="11">
        <v>28</v>
      </c>
      <c r="AE58" s="11">
        <v>29</v>
      </c>
      <c r="AF58" s="11">
        <v>30</v>
      </c>
      <c r="AG58" s="11">
        <v>31</v>
      </c>
      <c r="AH58" s="65"/>
    </row>
    <row r="59" spans="1:37" ht="15.75">
      <c r="A59" s="10" t="s">
        <v>22</v>
      </c>
      <c r="B59" s="5" t="s">
        <v>2</v>
      </c>
      <c r="C59" s="9" t="s">
        <v>4</v>
      </c>
      <c r="D59" s="8" t="s">
        <v>6</v>
      </c>
      <c r="E59" s="8">
        <v>3</v>
      </c>
      <c r="F59" s="8">
        <v>3</v>
      </c>
      <c r="G59" s="8">
        <v>7</v>
      </c>
      <c r="H59" s="8">
        <v>3</v>
      </c>
      <c r="I59" s="9" t="s">
        <v>3</v>
      </c>
      <c r="J59" s="8">
        <v>3</v>
      </c>
      <c r="K59" s="8">
        <v>1</v>
      </c>
      <c r="L59" s="8">
        <v>4</v>
      </c>
      <c r="M59" s="8">
        <v>1</v>
      </c>
      <c r="N59" s="8">
        <v>2</v>
      </c>
      <c r="O59" s="8">
        <v>1</v>
      </c>
      <c r="P59" s="9" t="s">
        <v>3</v>
      </c>
      <c r="Q59" s="9" t="s">
        <v>4</v>
      </c>
      <c r="R59" s="8" t="s">
        <v>6</v>
      </c>
      <c r="S59" s="8">
        <v>3</v>
      </c>
      <c r="T59" s="8" t="s">
        <v>6</v>
      </c>
      <c r="U59" s="8">
        <v>3</v>
      </c>
      <c r="V59" s="8">
        <v>5</v>
      </c>
      <c r="W59" s="9" t="s">
        <v>3</v>
      </c>
      <c r="X59" s="8">
        <v>4</v>
      </c>
      <c r="Y59" s="8">
        <v>5</v>
      </c>
      <c r="Z59" s="8">
        <v>4</v>
      </c>
      <c r="AA59" s="8">
        <v>2</v>
      </c>
      <c r="AB59" s="9" t="s">
        <v>4</v>
      </c>
      <c r="AC59" s="8">
        <v>4</v>
      </c>
      <c r="AD59" s="9" t="s">
        <v>3</v>
      </c>
      <c r="AE59" s="8">
        <v>1</v>
      </c>
      <c r="AF59" s="8">
        <v>2</v>
      </c>
      <c r="AG59" s="8">
        <v>1</v>
      </c>
      <c r="AH59" s="64">
        <f t="shared" si="0"/>
        <v>62</v>
      </c>
    </row>
    <row r="60" spans="1:37" ht="15.75">
      <c r="A60" s="10" t="s">
        <v>22</v>
      </c>
      <c r="B60" s="5" t="s">
        <v>5</v>
      </c>
      <c r="C60" s="9" t="s">
        <v>4</v>
      </c>
      <c r="D60" s="8" t="s">
        <v>6</v>
      </c>
      <c r="E60" s="8" t="s">
        <v>6</v>
      </c>
      <c r="F60" s="8">
        <v>44</v>
      </c>
      <c r="G60" s="8">
        <v>38</v>
      </c>
      <c r="H60" s="8">
        <v>33</v>
      </c>
      <c r="I60" s="9" t="s">
        <v>3</v>
      </c>
      <c r="J60" s="8">
        <v>63</v>
      </c>
      <c r="K60" s="8">
        <v>66</v>
      </c>
      <c r="L60" s="8">
        <v>44</v>
      </c>
      <c r="M60" s="8">
        <v>71</v>
      </c>
      <c r="N60" s="8">
        <v>65</v>
      </c>
      <c r="O60" s="8">
        <v>57</v>
      </c>
      <c r="P60" s="9" t="s">
        <v>3</v>
      </c>
      <c r="Q60" s="9" t="s">
        <v>4</v>
      </c>
      <c r="R60" s="8">
        <v>50</v>
      </c>
      <c r="S60" s="8">
        <v>52</v>
      </c>
      <c r="T60" s="8">
        <v>84</v>
      </c>
      <c r="U60" s="8">
        <v>36</v>
      </c>
      <c r="V60" s="8">
        <v>60</v>
      </c>
      <c r="W60" s="9" t="s">
        <v>3</v>
      </c>
      <c r="X60" s="8">
        <v>44</v>
      </c>
      <c r="Y60" s="8">
        <v>46</v>
      </c>
      <c r="Z60" s="8">
        <v>36</v>
      </c>
      <c r="AA60" s="8">
        <v>34</v>
      </c>
      <c r="AB60" s="9" t="s">
        <v>4</v>
      </c>
      <c r="AC60" s="8">
        <v>24</v>
      </c>
      <c r="AD60" s="9" t="s">
        <v>3</v>
      </c>
      <c r="AE60" s="8">
        <v>47</v>
      </c>
      <c r="AF60" s="8">
        <v>61</v>
      </c>
      <c r="AG60" s="8">
        <v>70</v>
      </c>
      <c r="AH60" s="64">
        <f t="shared" si="0"/>
        <v>1125</v>
      </c>
    </row>
    <row r="61" spans="1:37" ht="15.75">
      <c r="A61" s="10" t="s">
        <v>23</v>
      </c>
      <c r="B61" s="5" t="s">
        <v>2</v>
      </c>
      <c r="C61" s="9" t="s">
        <v>4</v>
      </c>
      <c r="D61" s="8">
        <v>12</v>
      </c>
      <c r="E61" s="8">
        <v>6</v>
      </c>
      <c r="F61" s="8">
        <v>11</v>
      </c>
      <c r="G61" s="8">
        <v>7</v>
      </c>
      <c r="H61" s="8">
        <v>5</v>
      </c>
      <c r="I61" s="9" t="s">
        <v>3</v>
      </c>
      <c r="J61" s="8">
        <v>7</v>
      </c>
      <c r="K61" s="8">
        <v>3</v>
      </c>
      <c r="L61" s="8">
        <v>2</v>
      </c>
      <c r="M61" s="8">
        <v>8</v>
      </c>
      <c r="N61" s="8">
        <v>5</v>
      </c>
      <c r="O61" s="8">
        <v>7</v>
      </c>
      <c r="P61" s="9" t="s">
        <v>3</v>
      </c>
      <c r="Q61" s="9" t="s">
        <v>4</v>
      </c>
      <c r="R61" s="8">
        <v>3</v>
      </c>
      <c r="S61" s="8">
        <v>4</v>
      </c>
      <c r="T61" s="8">
        <v>2</v>
      </c>
      <c r="U61" s="8">
        <v>3</v>
      </c>
      <c r="V61" s="8">
        <v>6</v>
      </c>
      <c r="W61" s="9" t="s">
        <v>3</v>
      </c>
      <c r="X61" s="8">
        <v>8</v>
      </c>
      <c r="Y61" s="8">
        <v>7</v>
      </c>
      <c r="Z61" s="8">
        <v>4</v>
      </c>
      <c r="AA61" s="8">
        <v>2</v>
      </c>
      <c r="AB61" s="9" t="s">
        <v>4</v>
      </c>
      <c r="AC61" s="8">
        <v>4</v>
      </c>
      <c r="AD61" s="9" t="s">
        <v>3</v>
      </c>
      <c r="AE61" s="8">
        <v>4</v>
      </c>
      <c r="AF61" s="8">
        <v>3</v>
      </c>
      <c r="AG61" s="8">
        <v>2</v>
      </c>
      <c r="AH61" s="64">
        <f t="shared" si="0"/>
        <v>125</v>
      </c>
    </row>
    <row r="62" spans="1:37" ht="15.75">
      <c r="A62" s="10" t="s">
        <v>23</v>
      </c>
      <c r="B62" s="5" t="s">
        <v>5</v>
      </c>
      <c r="C62" s="9" t="s">
        <v>4</v>
      </c>
      <c r="D62" s="8">
        <v>14</v>
      </c>
      <c r="E62" s="8">
        <v>38</v>
      </c>
      <c r="F62" s="8">
        <v>25</v>
      </c>
      <c r="G62" s="8">
        <v>37</v>
      </c>
      <c r="H62" s="8">
        <v>50</v>
      </c>
      <c r="I62" s="9" t="s">
        <v>3</v>
      </c>
      <c r="J62" s="8">
        <v>59</v>
      </c>
      <c r="K62" s="8">
        <v>38</v>
      </c>
      <c r="L62" s="8">
        <v>49</v>
      </c>
      <c r="M62" s="8">
        <v>55</v>
      </c>
      <c r="N62" s="8">
        <v>58</v>
      </c>
      <c r="O62" s="8">
        <v>47</v>
      </c>
      <c r="P62" s="9" t="s">
        <v>3</v>
      </c>
      <c r="Q62" s="9" t="s">
        <v>4</v>
      </c>
      <c r="R62" s="8">
        <v>49</v>
      </c>
      <c r="S62" s="8">
        <v>45</v>
      </c>
      <c r="T62" s="8">
        <v>55</v>
      </c>
      <c r="U62" s="8">
        <v>54</v>
      </c>
      <c r="V62" s="8">
        <v>54</v>
      </c>
      <c r="W62" s="9" t="s">
        <v>3</v>
      </c>
      <c r="X62" s="8">
        <v>67</v>
      </c>
      <c r="Y62" s="8">
        <v>68</v>
      </c>
      <c r="Z62" s="8">
        <v>42</v>
      </c>
      <c r="AA62" s="8">
        <v>7</v>
      </c>
      <c r="AB62" s="9" t="s">
        <v>4</v>
      </c>
      <c r="AC62" s="8">
        <v>36</v>
      </c>
      <c r="AD62" s="9" t="s">
        <v>3</v>
      </c>
      <c r="AE62" s="8">
        <v>34</v>
      </c>
      <c r="AF62" s="8">
        <v>40</v>
      </c>
      <c r="AG62" s="8">
        <v>34</v>
      </c>
      <c r="AH62" s="64">
        <f t="shared" si="0"/>
        <v>1055</v>
      </c>
    </row>
    <row r="63" spans="1:37" s="41" customFormat="1" ht="15.75">
      <c r="A63" s="10" t="s">
        <v>23</v>
      </c>
      <c r="B63" s="48" t="s">
        <v>31</v>
      </c>
      <c r="C63" s="47" t="s">
        <v>4</v>
      </c>
      <c r="D63" s="46">
        <v>1</v>
      </c>
      <c r="E63" s="46">
        <v>5</v>
      </c>
      <c r="F63" s="46"/>
      <c r="G63" s="46"/>
      <c r="H63" s="46">
        <v>9</v>
      </c>
      <c r="I63" s="47" t="s">
        <v>3</v>
      </c>
      <c r="J63" s="46">
        <v>9</v>
      </c>
      <c r="K63" s="46"/>
      <c r="L63" s="46">
        <v>4</v>
      </c>
      <c r="M63" s="46">
        <v>14</v>
      </c>
      <c r="N63" s="46">
        <v>12</v>
      </c>
      <c r="O63" s="46">
        <v>1</v>
      </c>
      <c r="P63" s="47" t="s">
        <v>3</v>
      </c>
      <c r="Q63" s="47" t="s">
        <v>4</v>
      </c>
      <c r="R63" s="46">
        <v>5</v>
      </c>
      <c r="S63" s="46">
        <v>6</v>
      </c>
      <c r="T63" s="46">
        <v>2</v>
      </c>
      <c r="U63" s="46">
        <v>11</v>
      </c>
      <c r="V63" s="46">
        <v>2</v>
      </c>
      <c r="W63" s="47" t="s">
        <v>3</v>
      </c>
      <c r="X63" s="46">
        <v>6</v>
      </c>
      <c r="Y63" s="46">
        <v>5</v>
      </c>
      <c r="Z63" s="46">
        <v>3</v>
      </c>
      <c r="AA63" s="46"/>
      <c r="AB63" s="58" t="s">
        <v>4</v>
      </c>
      <c r="AC63" s="46"/>
      <c r="AD63" s="47" t="s">
        <v>3</v>
      </c>
      <c r="AE63" s="46">
        <v>1</v>
      </c>
      <c r="AF63" s="46">
        <v>1</v>
      </c>
      <c r="AG63" s="46">
        <v>2</v>
      </c>
      <c r="AH63" s="64">
        <f t="shared" si="0"/>
        <v>99</v>
      </c>
    </row>
    <row r="64" spans="1:37" s="41" customFormat="1" ht="15.75">
      <c r="A64" s="10" t="s">
        <v>22</v>
      </c>
      <c r="B64" s="48" t="s">
        <v>31</v>
      </c>
      <c r="C64" s="47" t="s">
        <v>4</v>
      </c>
      <c r="D64" s="46">
        <v>15</v>
      </c>
      <c r="E64" s="46">
        <v>29</v>
      </c>
      <c r="F64" s="46">
        <v>24</v>
      </c>
      <c r="G64" s="46">
        <v>54</v>
      </c>
      <c r="H64" s="46">
        <v>124</v>
      </c>
      <c r="I64" s="47" t="s">
        <v>3</v>
      </c>
      <c r="J64" s="46">
        <v>39</v>
      </c>
      <c r="K64" s="46">
        <v>37</v>
      </c>
      <c r="L64" s="46">
        <v>32</v>
      </c>
      <c r="M64" s="46">
        <v>30</v>
      </c>
      <c r="N64" s="46">
        <v>61</v>
      </c>
      <c r="O64" s="46" t="s">
        <v>6</v>
      </c>
      <c r="P64" s="47" t="s">
        <v>3</v>
      </c>
      <c r="Q64" s="47" t="s">
        <v>4</v>
      </c>
      <c r="R64" s="46">
        <v>16</v>
      </c>
      <c r="S64" s="46">
        <v>8</v>
      </c>
      <c r="T64" s="46">
        <v>4</v>
      </c>
      <c r="U64" s="46">
        <v>14</v>
      </c>
      <c r="V64" s="46">
        <v>8</v>
      </c>
      <c r="W64" s="47" t="s">
        <v>3</v>
      </c>
      <c r="X64" s="46">
        <v>26</v>
      </c>
      <c r="Y64" s="46">
        <v>21</v>
      </c>
      <c r="Z64" s="46">
        <v>24</v>
      </c>
      <c r="AA64" s="46">
        <v>16</v>
      </c>
      <c r="AB64" s="58" t="s">
        <v>4</v>
      </c>
      <c r="AC64" s="46">
        <v>17</v>
      </c>
      <c r="AD64" s="47" t="s">
        <v>3</v>
      </c>
      <c r="AE64" s="46">
        <v>12</v>
      </c>
      <c r="AF64" s="46">
        <v>10</v>
      </c>
      <c r="AG64" s="46">
        <v>19</v>
      </c>
      <c r="AH64" s="64">
        <f t="shared" si="0"/>
        <v>640</v>
      </c>
      <c r="AI64" s="72" t="s">
        <v>39</v>
      </c>
      <c r="AJ64" s="74" t="s">
        <v>40</v>
      </c>
      <c r="AK64" s="74" t="s">
        <v>41</v>
      </c>
    </row>
    <row r="65" spans="1:37" s="68" customFormat="1" ht="15.75">
      <c r="A65" s="62"/>
      <c r="B65" s="61"/>
      <c r="C65" s="67"/>
      <c r="D65" s="67">
        <f t="shared" ref="D65:AG65" si="15">SUM(D59:D64)</f>
        <v>42</v>
      </c>
      <c r="E65" s="67">
        <f t="shared" si="15"/>
        <v>81</v>
      </c>
      <c r="F65" s="67">
        <f t="shared" si="15"/>
        <v>107</v>
      </c>
      <c r="G65" s="67">
        <f t="shared" si="15"/>
        <v>143</v>
      </c>
      <c r="H65" s="67">
        <f t="shared" si="15"/>
        <v>224</v>
      </c>
      <c r="I65" s="67"/>
      <c r="J65" s="67">
        <f t="shared" si="15"/>
        <v>180</v>
      </c>
      <c r="K65" s="67">
        <f t="shared" si="15"/>
        <v>145</v>
      </c>
      <c r="L65" s="67">
        <f t="shared" si="15"/>
        <v>135</v>
      </c>
      <c r="M65" s="67">
        <f t="shared" si="15"/>
        <v>179</v>
      </c>
      <c r="N65" s="67">
        <f t="shared" si="15"/>
        <v>203</v>
      </c>
      <c r="O65" s="67">
        <f t="shared" si="15"/>
        <v>113</v>
      </c>
      <c r="P65" s="67"/>
      <c r="Q65" s="67"/>
      <c r="R65" s="67">
        <f t="shared" si="15"/>
        <v>123</v>
      </c>
      <c r="S65" s="67">
        <f t="shared" si="15"/>
        <v>118</v>
      </c>
      <c r="T65" s="67">
        <f t="shared" si="15"/>
        <v>147</v>
      </c>
      <c r="U65" s="67">
        <f t="shared" si="15"/>
        <v>121</v>
      </c>
      <c r="V65" s="67">
        <f t="shared" si="15"/>
        <v>135</v>
      </c>
      <c r="W65" s="67"/>
      <c r="X65" s="67">
        <f t="shared" si="15"/>
        <v>155</v>
      </c>
      <c r="Y65" s="67">
        <f t="shared" si="15"/>
        <v>152</v>
      </c>
      <c r="Z65" s="67">
        <f t="shared" si="15"/>
        <v>113</v>
      </c>
      <c r="AA65" s="67">
        <f t="shared" si="15"/>
        <v>61</v>
      </c>
      <c r="AB65" s="67"/>
      <c r="AC65" s="67">
        <f t="shared" si="15"/>
        <v>85</v>
      </c>
      <c r="AD65" s="67"/>
      <c r="AE65" s="67">
        <f t="shared" si="15"/>
        <v>99</v>
      </c>
      <c r="AF65" s="67">
        <f t="shared" si="15"/>
        <v>117</v>
      </c>
      <c r="AG65" s="67">
        <f t="shared" si="15"/>
        <v>128</v>
      </c>
      <c r="AH65" s="65">
        <f>SUM(AH59:AH64)</f>
        <v>3106</v>
      </c>
      <c r="AI65" s="75">
        <v>31</v>
      </c>
      <c r="AJ65" s="72">
        <f>COUNTIF(C65:AG65,"")</f>
        <v>7</v>
      </c>
      <c r="AK65" s="72">
        <f>AI65-AJ65</f>
        <v>24</v>
      </c>
    </row>
    <row r="66" spans="1:37" s="68" customFormat="1" ht="15.75">
      <c r="A66" s="62"/>
      <c r="B66" s="61"/>
      <c r="C66" s="63"/>
      <c r="D66" s="63">
        <f t="shared" ref="D66:AG66" si="16">D65/D96*100</f>
        <v>1.8494055482166447</v>
      </c>
      <c r="E66" s="63">
        <f t="shared" si="16"/>
        <v>3.5667107001321003</v>
      </c>
      <c r="F66" s="63">
        <f t="shared" si="16"/>
        <v>4.7115808014090712</v>
      </c>
      <c r="G66" s="63">
        <f t="shared" si="16"/>
        <v>6.2967855570233375</v>
      </c>
      <c r="H66" s="63">
        <f t="shared" si="16"/>
        <v>9.8634962571554379</v>
      </c>
      <c r="I66" s="63"/>
      <c r="J66" s="63">
        <f t="shared" si="16"/>
        <v>7.9260237780713343</v>
      </c>
      <c r="K66" s="63">
        <f t="shared" si="16"/>
        <v>6.3848524878907966</v>
      </c>
      <c r="L66" s="63">
        <f t="shared" si="16"/>
        <v>5.9445178335535003</v>
      </c>
      <c r="M66" s="63">
        <f t="shared" si="16"/>
        <v>7.8819903126376047</v>
      </c>
      <c r="N66" s="63">
        <f t="shared" si="16"/>
        <v>8.9387934830471156</v>
      </c>
      <c r="O66" s="63">
        <f t="shared" si="16"/>
        <v>4.9757815940114494</v>
      </c>
      <c r="P66" s="63"/>
      <c r="Q66" s="63"/>
      <c r="R66" s="63">
        <f t="shared" si="16"/>
        <v>5.4161162483487448</v>
      </c>
      <c r="S66" s="63">
        <f t="shared" si="16"/>
        <v>5.1959489211800971</v>
      </c>
      <c r="T66" s="63">
        <f t="shared" si="16"/>
        <v>6.4729194187582566</v>
      </c>
      <c r="U66" s="63">
        <f t="shared" si="16"/>
        <v>5.3280493174812857</v>
      </c>
      <c r="V66" s="63">
        <f t="shared" si="16"/>
        <v>5.9445178335535003</v>
      </c>
      <c r="W66" s="63"/>
      <c r="X66" s="63">
        <f t="shared" si="16"/>
        <v>6.8251871422280939</v>
      </c>
      <c r="Y66" s="63">
        <f t="shared" si="16"/>
        <v>6.6930867459269043</v>
      </c>
      <c r="Z66" s="63">
        <f t="shared" si="16"/>
        <v>4.9757815940114494</v>
      </c>
      <c r="AA66" s="63">
        <f t="shared" si="16"/>
        <v>2.6860413914575076</v>
      </c>
      <c r="AB66" s="63"/>
      <c r="AC66" s="63">
        <f t="shared" si="16"/>
        <v>3.742844561867019</v>
      </c>
      <c r="AD66" s="63"/>
      <c r="AE66" s="63">
        <f t="shared" si="16"/>
        <v>4.3593130779392339</v>
      </c>
      <c r="AF66" s="63">
        <f t="shared" si="16"/>
        <v>5.1519154557463667</v>
      </c>
      <c r="AG66" s="63">
        <f t="shared" si="16"/>
        <v>5.6362835755173935</v>
      </c>
      <c r="AH66" s="63">
        <f>AH65/(AK65*C96)*100</f>
        <v>5.6986643182151768</v>
      </c>
    </row>
    <row r="67" spans="1:37" ht="15.75">
      <c r="A67" s="10" t="s">
        <v>24</v>
      </c>
      <c r="B67" s="5" t="s">
        <v>2</v>
      </c>
      <c r="C67" s="8">
        <v>5</v>
      </c>
      <c r="D67" s="9" t="s">
        <v>25</v>
      </c>
      <c r="E67" s="9" t="s">
        <v>25</v>
      </c>
      <c r="F67" s="9" t="s">
        <v>3</v>
      </c>
      <c r="G67" s="8">
        <v>3</v>
      </c>
      <c r="H67" s="8">
        <v>4</v>
      </c>
      <c r="I67" s="8">
        <v>14</v>
      </c>
      <c r="J67" s="8">
        <v>6</v>
      </c>
      <c r="K67" s="8">
        <v>1</v>
      </c>
      <c r="L67" s="8">
        <v>1</v>
      </c>
      <c r="M67" s="9" t="s">
        <v>3</v>
      </c>
      <c r="N67" s="8">
        <v>2</v>
      </c>
      <c r="O67" s="9" t="s">
        <v>4</v>
      </c>
      <c r="P67" s="8">
        <v>4</v>
      </c>
      <c r="Q67" s="8">
        <v>1</v>
      </c>
      <c r="R67" s="8">
        <v>1</v>
      </c>
      <c r="S67" s="8">
        <v>2</v>
      </c>
      <c r="T67" s="9" t="s">
        <v>3</v>
      </c>
      <c r="U67" s="8">
        <v>2</v>
      </c>
      <c r="V67" s="8">
        <v>1</v>
      </c>
      <c r="W67" s="8">
        <v>1</v>
      </c>
      <c r="X67" s="8" t="s">
        <v>6</v>
      </c>
      <c r="Y67" s="8">
        <v>5</v>
      </c>
      <c r="Z67" s="8">
        <v>1</v>
      </c>
      <c r="AA67" s="9" t="s">
        <v>3</v>
      </c>
      <c r="AB67" s="8">
        <v>2</v>
      </c>
      <c r="AC67" s="8">
        <v>2</v>
      </c>
      <c r="AD67" s="8" t="s">
        <v>6</v>
      </c>
      <c r="AE67" s="8"/>
      <c r="AF67" s="8"/>
      <c r="AG67" s="8"/>
      <c r="AH67" s="64">
        <f t="shared" si="0"/>
        <v>58</v>
      </c>
    </row>
    <row r="68" spans="1:37" ht="15.75">
      <c r="A68" s="10" t="s">
        <v>24</v>
      </c>
      <c r="B68" s="5" t="s">
        <v>5</v>
      </c>
      <c r="C68" s="8">
        <v>51</v>
      </c>
      <c r="D68" s="9" t="s">
        <v>25</v>
      </c>
      <c r="E68" s="9" t="s">
        <v>25</v>
      </c>
      <c r="F68" s="9" t="s">
        <v>3</v>
      </c>
      <c r="G68" s="8">
        <v>52</v>
      </c>
      <c r="H68" s="8">
        <v>61</v>
      </c>
      <c r="I68" s="8">
        <v>63</v>
      </c>
      <c r="J68" s="8">
        <v>74</v>
      </c>
      <c r="K68" s="8">
        <v>71</v>
      </c>
      <c r="L68" s="8">
        <v>48</v>
      </c>
      <c r="M68" s="9" t="s">
        <v>3</v>
      </c>
      <c r="N68" s="8">
        <v>67</v>
      </c>
      <c r="O68" s="9" t="s">
        <v>4</v>
      </c>
      <c r="P68" s="8">
        <v>66</v>
      </c>
      <c r="Q68" s="8">
        <v>102</v>
      </c>
      <c r="R68" s="8">
        <v>88</v>
      </c>
      <c r="S68" s="8" t="s">
        <v>6</v>
      </c>
      <c r="T68" s="9" t="s">
        <v>3</v>
      </c>
      <c r="U68" s="8" t="s">
        <v>6</v>
      </c>
      <c r="V68" s="8" t="s">
        <v>6</v>
      </c>
      <c r="W68" s="8" t="s">
        <v>6</v>
      </c>
      <c r="X68" s="8" t="s">
        <v>6</v>
      </c>
      <c r="Y68" s="8" t="s">
        <v>6</v>
      </c>
      <c r="Z68" s="8" t="s">
        <v>6</v>
      </c>
      <c r="AA68" s="9" t="s">
        <v>3</v>
      </c>
      <c r="AB68" s="8" t="s">
        <v>6</v>
      </c>
      <c r="AC68" s="8" t="s">
        <v>6</v>
      </c>
      <c r="AD68" s="8" t="s">
        <v>6</v>
      </c>
      <c r="AE68" s="8"/>
      <c r="AF68" s="8"/>
      <c r="AG68" s="8"/>
      <c r="AH68" s="64">
        <f t="shared" si="0"/>
        <v>743</v>
      </c>
    </row>
    <row r="69" spans="1:37" ht="15.75">
      <c r="A69" s="10" t="s">
        <v>26</v>
      </c>
      <c r="B69" s="5" t="s">
        <v>2</v>
      </c>
      <c r="C69" s="8">
        <v>2</v>
      </c>
      <c r="D69" s="9" t="s">
        <v>25</v>
      </c>
      <c r="E69" s="9" t="s">
        <v>25</v>
      </c>
      <c r="F69" s="9" t="s">
        <v>3</v>
      </c>
      <c r="G69" s="8">
        <v>3</v>
      </c>
      <c r="H69" s="8">
        <v>4</v>
      </c>
      <c r="I69" s="8">
        <v>4</v>
      </c>
      <c r="J69" s="8">
        <v>3</v>
      </c>
      <c r="K69" s="8">
        <v>4</v>
      </c>
      <c r="L69" s="8">
        <v>3</v>
      </c>
      <c r="M69" s="9" t="s">
        <v>3</v>
      </c>
      <c r="N69" s="8">
        <v>4</v>
      </c>
      <c r="O69" s="9" t="s">
        <v>4</v>
      </c>
      <c r="P69" s="8">
        <v>4</v>
      </c>
      <c r="Q69" s="8">
        <v>3</v>
      </c>
      <c r="R69" s="8">
        <v>3</v>
      </c>
      <c r="S69" s="8">
        <v>3</v>
      </c>
      <c r="T69" s="9" t="s">
        <v>3</v>
      </c>
      <c r="U69" s="8">
        <v>5</v>
      </c>
      <c r="V69" s="8">
        <v>2</v>
      </c>
      <c r="W69" s="8">
        <v>6</v>
      </c>
      <c r="X69" s="8"/>
      <c r="Y69" s="8">
        <v>3</v>
      </c>
      <c r="Z69" s="8">
        <v>1</v>
      </c>
      <c r="AA69" s="9" t="s">
        <v>3</v>
      </c>
      <c r="AB69" s="8">
        <v>4</v>
      </c>
      <c r="AC69" s="8">
        <v>2</v>
      </c>
      <c r="AD69" s="8">
        <v>1</v>
      </c>
      <c r="AE69" s="8"/>
      <c r="AF69" s="8"/>
      <c r="AG69" s="8"/>
      <c r="AH69" s="64">
        <f t="shared" si="0"/>
        <v>64</v>
      </c>
    </row>
    <row r="70" spans="1:37" ht="15.75">
      <c r="A70" s="10" t="s">
        <v>26</v>
      </c>
      <c r="B70" s="5" t="s">
        <v>5</v>
      </c>
      <c r="C70" s="8">
        <v>29</v>
      </c>
      <c r="D70" s="9" t="s">
        <v>25</v>
      </c>
      <c r="E70" s="9" t="s">
        <v>25</v>
      </c>
      <c r="F70" s="9" t="s">
        <v>3</v>
      </c>
      <c r="G70" s="8">
        <v>63</v>
      </c>
      <c r="H70" s="8">
        <v>53</v>
      </c>
      <c r="I70" s="8">
        <v>29</v>
      </c>
      <c r="J70" s="8">
        <v>36</v>
      </c>
      <c r="K70" s="8">
        <v>42</v>
      </c>
      <c r="L70" s="8">
        <v>30</v>
      </c>
      <c r="M70" s="9" t="s">
        <v>3</v>
      </c>
      <c r="N70" s="8">
        <v>45</v>
      </c>
      <c r="O70" s="9" t="s">
        <v>4</v>
      </c>
      <c r="P70" s="8">
        <v>41</v>
      </c>
      <c r="Q70" s="8">
        <v>54</v>
      </c>
      <c r="R70" s="8">
        <v>30</v>
      </c>
      <c r="S70" s="8">
        <v>31</v>
      </c>
      <c r="T70" s="9" t="s">
        <v>3</v>
      </c>
      <c r="U70" s="8">
        <v>43</v>
      </c>
      <c r="V70" s="8">
        <v>26</v>
      </c>
      <c r="W70" s="8">
        <v>57</v>
      </c>
      <c r="X70" s="8">
        <v>6</v>
      </c>
      <c r="Y70" s="8">
        <v>70</v>
      </c>
      <c r="Z70" s="8">
        <v>45</v>
      </c>
      <c r="AA70" s="9" t="s">
        <v>3</v>
      </c>
      <c r="AB70" s="8">
        <v>57</v>
      </c>
      <c r="AC70" s="8">
        <v>51</v>
      </c>
      <c r="AD70" s="8">
        <v>60</v>
      </c>
      <c r="AE70" s="8"/>
      <c r="AF70" s="8"/>
      <c r="AG70" s="8"/>
      <c r="AH70" s="64">
        <f t="shared" si="0"/>
        <v>898</v>
      </c>
    </row>
    <row r="71" spans="1:37" s="45" customFormat="1" ht="15.75">
      <c r="A71" s="10" t="s">
        <v>26</v>
      </c>
      <c r="B71" s="52" t="s">
        <v>31</v>
      </c>
      <c r="C71" s="50"/>
      <c r="D71" s="51" t="s">
        <v>25</v>
      </c>
      <c r="E71" s="51" t="s">
        <v>25</v>
      </c>
      <c r="F71" s="51" t="s">
        <v>3</v>
      </c>
      <c r="G71" s="50">
        <v>2</v>
      </c>
      <c r="H71" s="50">
        <v>13</v>
      </c>
      <c r="I71" s="50">
        <v>1</v>
      </c>
      <c r="J71" s="50"/>
      <c r="K71" s="50">
        <v>4</v>
      </c>
      <c r="L71" s="50">
        <v>1</v>
      </c>
      <c r="M71" s="51" t="s">
        <v>3</v>
      </c>
      <c r="N71" s="50">
        <v>4</v>
      </c>
      <c r="O71" s="51" t="s">
        <v>4</v>
      </c>
      <c r="P71" s="50">
        <v>1</v>
      </c>
      <c r="Q71" s="50"/>
      <c r="R71" s="50">
        <v>1</v>
      </c>
      <c r="S71" s="50"/>
      <c r="T71" s="51" t="s">
        <v>3</v>
      </c>
      <c r="U71" s="50">
        <v>1</v>
      </c>
      <c r="V71" s="50">
        <v>1</v>
      </c>
      <c r="W71" s="50">
        <v>9</v>
      </c>
      <c r="X71" s="50"/>
      <c r="Y71" s="50"/>
      <c r="Z71" s="50">
        <v>3</v>
      </c>
      <c r="AA71" s="51" t="s">
        <v>3</v>
      </c>
      <c r="AB71" s="50">
        <v>3</v>
      </c>
      <c r="AC71" s="50">
        <v>2</v>
      </c>
      <c r="AD71" s="50">
        <v>1</v>
      </c>
      <c r="AE71" s="50"/>
      <c r="AF71" s="50"/>
      <c r="AG71" s="50"/>
      <c r="AH71" s="64">
        <f t="shared" si="0"/>
        <v>47</v>
      </c>
    </row>
    <row r="72" spans="1:37" s="45" customFormat="1" ht="15.75">
      <c r="A72" s="10" t="s">
        <v>24</v>
      </c>
      <c r="B72" s="52" t="s">
        <v>31</v>
      </c>
      <c r="C72" s="50">
        <v>16</v>
      </c>
      <c r="D72" s="51" t="s">
        <v>25</v>
      </c>
      <c r="E72" s="51" t="s">
        <v>25</v>
      </c>
      <c r="F72" s="51" t="s">
        <v>3</v>
      </c>
      <c r="G72" s="50">
        <v>6</v>
      </c>
      <c r="H72" s="50">
        <v>10</v>
      </c>
      <c r="I72" s="50">
        <v>13</v>
      </c>
      <c r="J72" s="50">
        <v>25</v>
      </c>
      <c r="K72" s="50">
        <v>28</v>
      </c>
      <c r="L72" s="50">
        <v>2</v>
      </c>
      <c r="M72" s="51" t="s">
        <v>3</v>
      </c>
      <c r="N72" s="50">
        <v>7</v>
      </c>
      <c r="O72" s="51" t="s">
        <v>4</v>
      </c>
      <c r="P72" s="50">
        <v>8</v>
      </c>
      <c r="Q72" s="50">
        <v>27</v>
      </c>
      <c r="R72" s="50">
        <v>25</v>
      </c>
      <c r="S72" s="50">
        <v>15</v>
      </c>
      <c r="T72" s="51" t="s">
        <v>3</v>
      </c>
      <c r="U72" s="50">
        <v>10</v>
      </c>
      <c r="V72" s="50">
        <v>29</v>
      </c>
      <c r="W72" s="50">
        <v>7</v>
      </c>
      <c r="X72" s="50">
        <v>8</v>
      </c>
      <c r="Y72" s="50">
        <v>8</v>
      </c>
      <c r="Z72" s="50">
        <v>2</v>
      </c>
      <c r="AA72" s="51" t="s">
        <v>3</v>
      </c>
      <c r="AB72" s="50">
        <v>22</v>
      </c>
      <c r="AC72" s="50">
        <v>23</v>
      </c>
      <c r="AD72" s="50" t="s">
        <v>6</v>
      </c>
      <c r="AE72" s="50"/>
      <c r="AF72" s="50"/>
      <c r="AG72" s="50"/>
      <c r="AH72" s="64">
        <f t="shared" si="0"/>
        <v>291</v>
      </c>
      <c r="AI72" s="72" t="s">
        <v>39</v>
      </c>
      <c r="AJ72" s="74" t="s">
        <v>40</v>
      </c>
      <c r="AK72" s="74" t="s">
        <v>41</v>
      </c>
    </row>
    <row r="73" spans="1:37" s="68" customFormat="1" ht="15.75">
      <c r="A73" s="62"/>
      <c r="B73" s="61"/>
      <c r="C73" s="67">
        <f>SUM(C67:C72)</f>
        <v>103</v>
      </c>
      <c r="D73" s="67"/>
      <c r="E73" s="67"/>
      <c r="F73" s="67"/>
      <c r="G73" s="67">
        <f t="shared" ref="G73:AD73" si="17">SUM(G67:G72)</f>
        <v>129</v>
      </c>
      <c r="H73" s="67">
        <f t="shared" si="17"/>
        <v>145</v>
      </c>
      <c r="I73" s="67">
        <f t="shared" si="17"/>
        <v>124</v>
      </c>
      <c r="J73" s="67">
        <f t="shared" si="17"/>
        <v>144</v>
      </c>
      <c r="K73" s="67">
        <f t="shared" si="17"/>
        <v>150</v>
      </c>
      <c r="L73" s="67">
        <f t="shared" si="17"/>
        <v>85</v>
      </c>
      <c r="M73" s="67"/>
      <c r="N73" s="67">
        <f t="shared" si="17"/>
        <v>129</v>
      </c>
      <c r="O73" s="67"/>
      <c r="P73" s="67">
        <f t="shared" si="17"/>
        <v>124</v>
      </c>
      <c r="Q73" s="67">
        <f t="shared" si="17"/>
        <v>187</v>
      </c>
      <c r="R73" s="67">
        <f t="shared" si="17"/>
        <v>148</v>
      </c>
      <c r="S73" s="67">
        <f t="shared" si="17"/>
        <v>51</v>
      </c>
      <c r="T73" s="67"/>
      <c r="U73" s="67">
        <f t="shared" si="17"/>
        <v>61</v>
      </c>
      <c r="V73" s="67">
        <f t="shared" si="17"/>
        <v>59</v>
      </c>
      <c r="W73" s="67">
        <f t="shared" si="17"/>
        <v>80</v>
      </c>
      <c r="X73" s="67">
        <f t="shared" si="17"/>
        <v>14</v>
      </c>
      <c r="Y73" s="67">
        <f t="shared" si="17"/>
        <v>86</v>
      </c>
      <c r="Z73" s="67">
        <f t="shared" si="17"/>
        <v>52</v>
      </c>
      <c r="AA73" s="67"/>
      <c r="AB73" s="67">
        <f t="shared" si="17"/>
        <v>88</v>
      </c>
      <c r="AC73" s="67">
        <f t="shared" si="17"/>
        <v>80</v>
      </c>
      <c r="AD73" s="67">
        <f t="shared" si="17"/>
        <v>62</v>
      </c>
      <c r="AE73" s="67"/>
      <c r="AF73" s="67"/>
      <c r="AG73" s="67"/>
      <c r="AH73" s="65">
        <f>SUM(AH67:AH72)</f>
        <v>2101</v>
      </c>
      <c r="AI73" s="75">
        <v>28</v>
      </c>
      <c r="AJ73" s="72">
        <f>COUNTIF(C73:AG73,"")-3</f>
        <v>7</v>
      </c>
      <c r="AK73" s="72">
        <f>AI73-AJ73</f>
        <v>21</v>
      </c>
    </row>
    <row r="74" spans="1:37" s="68" customFormat="1" ht="15.75">
      <c r="A74" s="62"/>
      <c r="B74" s="61"/>
      <c r="C74" s="63">
        <f>C73/C96*100</f>
        <v>4.5354469396741521</v>
      </c>
      <c r="D74" s="63"/>
      <c r="E74" s="63"/>
      <c r="F74" s="63"/>
      <c r="G74" s="63">
        <f t="shared" ref="G74:AD74" si="18">G73/G96*100</f>
        <v>5.680317040951123</v>
      </c>
      <c r="H74" s="63">
        <f t="shared" si="18"/>
        <v>6.3848524878907966</v>
      </c>
      <c r="I74" s="63">
        <f t="shared" si="18"/>
        <v>5.4601497137824744</v>
      </c>
      <c r="J74" s="63">
        <f t="shared" si="18"/>
        <v>6.3408190224570671</v>
      </c>
      <c r="K74" s="63">
        <f t="shared" si="18"/>
        <v>6.6050198150594461</v>
      </c>
      <c r="L74" s="63">
        <f t="shared" si="18"/>
        <v>3.742844561867019</v>
      </c>
      <c r="M74" s="63"/>
      <c r="N74" s="63">
        <f t="shared" si="18"/>
        <v>5.680317040951123</v>
      </c>
      <c r="O74" s="63"/>
      <c r="P74" s="63">
        <f t="shared" si="18"/>
        <v>5.4601497137824744</v>
      </c>
      <c r="Q74" s="63">
        <f t="shared" si="18"/>
        <v>8.2342580361074411</v>
      </c>
      <c r="R74" s="63">
        <f t="shared" si="18"/>
        <v>6.5169528841919862</v>
      </c>
      <c r="S74" s="63">
        <f t="shared" si="18"/>
        <v>2.2457067371202113</v>
      </c>
      <c r="T74" s="63"/>
      <c r="U74" s="63">
        <f t="shared" si="18"/>
        <v>2.6860413914575076</v>
      </c>
      <c r="V74" s="63">
        <f t="shared" si="18"/>
        <v>2.5979744605900486</v>
      </c>
      <c r="W74" s="63">
        <f t="shared" si="18"/>
        <v>3.5226772346983708</v>
      </c>
      <c r="X74" s="63">
        <f t="shared" si="18"/>
        <v>0.61646851607221487</v>
      </c>
      <c r="Y74" s="63">
        <f t="shared" si="18"/>
        <v>3.7868780273007481</v>
      </c>
      <c r="Z74" s="63">
        <f t="shared" si="18"/>
        <v>2.2897402025539413</v>
      </c>
      <c r="AA74" s="63"/>
      <c r="AB74" s="63">
        <f t="shared" si="18"/>
        <v>3.8749449581682076</v>
      </c>
      <c r="AC74" s="63">
        <f t="shared" si="18"/>
        <v>3.5226772346983708</v>
      </c>
      <c r="AD74" s="63">
        <f t="shared" si="18"/>
        <v>2.7300748568912372</v>
      </c>
      <c r="AE74" s="63"/>
      <c r="AF74" s="63"/>
      <c r="AG74" s="63"/>
      <c r="AH74" s="63">
        <f>AH73/(AK73*C96)*100</f>
        <v>4.4054433750602842</v>
      </c>
    </row>
    <row r="75" spans="1:37" ht="15.75">
      <c r="A75" s="10" t="s">
        <v>27</v>
      </c>
      <c r="B75" s="5" t="s">
        <v>2</v>
      </c>
      <c r="C75" s="8">
        <v>2</v>
      </c>
      <c r="D75" s="8">
        <v>3</v>
      </c>
      <c r="E75" s="8">
        <v>4</v>
      </c>
      <c r="F75" s="9" t="s">
        <v>3</v>
      </c>
      <c r="G75" s="8">
        <v>3</v>
      </c>
      <c r="H75" s="8">
        <v>4</v>
      </c>
      <c r="I75" s="8">
        <v>6</v>
      </c>
      <c r="J75" s="8">
        <v>2</v>
      </c>
      <c r="K75" s="8">
        <v>2</v>
      </c>
      <c r="L75" s="8">
        <v>7</v>
      </c>
      <c r="M75" s="9" t="s">
        <v>3</v>
      </c>
      <c r="N75" s="8" t="s">
        <v>6</v>
      </c>
      <c r="O75" s="8">
        <v>5</v>
      </c>
      <c r="P75" s="8">
        <v>3</v>
      </c>
      <c r="Q75" s="8">
        <v>4</v>
      </c>
      <c r="R75" s="8">
        <v>4</v>
      </c>
      <c r="S75" s="8">
        <v>2</v>
      </c>
      <c r="T75" s="9" t="s">
        <v>3</v>
      </c>
      <c r="U75" s="8">
        <v>1</v>
      </c>
      <c r="V75" s="8">
        <v>4</v>
      </c>
      <c r="W75" s="8">
        <v>2</v>
      </c>
      <c r="X75" s="8">
        <v>1</v>
      </c>
      <c r="Y75" s="8">
        <v>2</v>
      </c>
      <c r="Z75" s="8">
        <v>3</v>
      </c>
      <c r="AA75" s="9" t="s">
        <v>3</v>
      </c>
      <c r="AB75" s="8" t="s">
        <v>6</v>
      </c>
      <c r="AC75" s="8">
        <v>3</v>
      </c>
      <c r="AD75" s="8">
        <v>3</v>
      </c>
      <c r="AE75" s="9" t="s">
        <v>4</v>
      </c>
      <c r="AF75" s="9" t="s">
        <v>4</v>
      </c>
      <c r="AG75" s="9" t="s">
        <v>4</v>
      </c>
      <c r="AH75" s="64">
        <f t="shared" si="0"/>
        <v>70</v>
      </c>
    </row>
    <row r="76" spans="1:37" ht="15.75">
      <c r="A76" s="10" t="s">
        <v>27</v>
      </c>
      <c r="B76" s="5" t="s">
        <v>5</v>
      </c>
      <c r="C76" s="8">
        <v>71</v>
      </c>
      <c r="D76" s="8">
        <v>68</v>
      </c>
      <c r="E76" s="8">
        <v>43</v>
      </c>
      <c r="F76" s="9" t="s">
        <v>3</v>
      </c>
      <c r="G76" s="8">
        <v>66</v>
      </c>
      <c r="H76" s="8">
        <v>44</v>
      </c>
      <c r="I76" s="8">
        <v>58</v>
      </c>
      <c r="J76" s="8">
        <v>71</v>
      </c>
      <c r="K76" s="8">
        <v>56</v>
      </c>
      <c r="L76" s="8">
        <v>55</v>
      </c>
      <c r="M76" s="9" t="s">
        <v>3</v>
      </c>
      <c r="N76" s="8">
        <v>64</v>
      </c>
      <c r="O76" s="8">
        <v>55</v>
      </c>
      <c r="P76" s="8">
        <v>50</v>
      </c>
      <c r="Q76" s="8">
        <v>35</v>
      </c>
      <c r="R76" s="8">
        <v>36</v>
      </c>
      <c r="S76" s="8">
        <v>23</v>
      </c>
      <c r="T76" s="9" t="s">
        <v>3</v>
      </c>
      <c r="U76" s="8">
        <v>27</v>
      </c>
      <c r="V76" s="8">
        <v>29</v>
      </c>
      <c r="W76" s="8">
        <v>28</v>
      </c>
      <c r="X76" s="8">
        <v>30</v>
      </c>
      <c r="Y76" s="8">
        <v>4</v>
      </c>
      <c r="Z76" s="8">
        <v>8</v>
      </c>
      <c r="AA76" s="9" t="s">
        <v>3</v>
      </c>
      <c r="AB76" s="8">
        <v>20</v>
      </c>
      <c r="AC76" s="8">
        <v>5</v>
      </c>
      <c r="AD76" s="8">
        <v>19</v>
      </c>
      <c r="AE76" s="9" t="s">
        <v>4</v>
      </c>
      <c r="AF76" s="9" t="s">
        <v>4</v>
      </c>
      <c r="AG76" s="9" t="s">
        <v>4</v>
      </c>
      <c r="AH76" s="64">
        <f t="shared" si="0"/>
        <v>965</v>
      </c>
    </row>
    <row r="77" spans="1:37" ht="15.75">
      <c r="A77" s="10" t="s">
        <v>28</v>
      </c>
      <c r="B77" s="5" t="s">
        <v>2</v>
      </c>
      <c r="C77" s="8">
        <v>3</v>
      </c>
      <c r="D77" s="8">
        <v>4</v>
      </c>
      <c r="E77" s="8">
        <v>3</v>
      </c>
      <c r="F77" s="9" t="s">
        <v>3</v>
      </c>
      <c r="G77" s="8">
        <v>4</v>
      </c>
      <c r="H77" s="8">
        <v>1</v>
      </c>
      <c r="I77" s="8">
        <v>1</v>
      </c>
      <c r="J77" s="8">
        <v>2</v>
      </c>
      <c r="K77" s="8">
        <v>3</v>
      </c>
      <c r="L77" s="8">
        <v>4</v>
      </c>
      <c r="M77" s="9" t="s">
        <v>3</v>
      </c>
      <c r="N77" s="8">
        <v>4</v>
      </c>
      <c r="O77" s="8">
        <v>2</v>
      </c>
      <c r="P77" s="8">
        <v>5</v>
      </c>
      <c r="Q77" s="8">
        <v>4</v>
      </c>
      <c r="R77" s="8">
        <v>1</v>
      </c>
      <c r="S77" s="8">
        <v>6</v>
      </c>
      <c r="T77" s="9" t="s">
        <v>3</v>
      </c>
      <c r="U77" s="8"/>
      <c r="V77" s="8">
        <v>5</v>
      </c>
      <c r="W77" s="8">
        <v>2</v>
      </c>
      <c r="X77" s="8">
        <v>3</v>
      </c>
      <c r="Y77" s="8">
        <v>3</v>
      </c>
      <c r="Z77" s="8">
        <v>3</v>
      </c>
      <c r="AA77" s="9" t="s">
        <v>3</v>
      </c>
      <c r="AB77" s="8"/>
      <c r="AC77" s="8">
        <v>3</v>
      </c>
      <c r="AD77" s="8">
        <v>2</v>
      </c>
      <c r="AE77" s="9" t="s">
        <v>4</v>
      </c>
      <c r="AF77" s="9" t="s">
        <v>4</v>
      </c>
      <c r="AG77" s="8">
        <v>2</v>
      </c>
      <c r="AH77" s="64">
        <f t="shared" si="0"/>
        <v>70</v>
      </c>
    </row>
    <row r="78" spans="1:37" ht="15.75">
      <c r="A78" s="10" t="s">
        <v>28</v>
      </c>
      <c r="B78" s="5" t="s">
        <v>5</v>
      </c>
      <c r="C78" s="8">
        <v>54</v>
      </c>
      <c r="D78" s="8">
        <v>59</v>
      </c>
      <c r="E78" s="8">
        <v>58</v>
      </c>
      <c r="F78" s="9" t="s">
        <v>3</v>
      </c>
      <c r="G78" s="8">
        <v>47</v>
      </c>
      <c r="H78" s="8">
        <v>57</v>
      </c>
      <c r="I78" s="8">
        <v>65</v>
      </c>
      <c r="J78" s="8">
        <v>46</v>
      </c>
      <c r="K78" s="8">
        <v>51</v>
      </c>
      <c r="L78" s="8">
        <v>27</v>
      </c>
      <c r="M78" s="9" t="s">
        <v>3</v>
      </c>
      <c r="N78" s="8">
        <v>68</v>
      </c>
      <c r="O78" s="8">
        <v>55</v>
      </c>
      <c r="P78" s="8">
        <v>73</v>
      </c>
      <c r="Q78" s="8">
        <v>50</v>
      </c>
      <c r="R78" s="8">
        <v>61</v>
      </c>
      <c r="S78" s="8">
        <v>47</v>
      </c>
      <c r="T78" s="9" t="s">
        <v>3</v>
      </c>
      <c r="U78" s="8">
        <v>5</v>
      </c>
      <c r="V78" s="8">
        <v>46</v>
      </c>
      <c r="W78" s="8">
        <v>77</v>
      </c>
      <c r="X78" s="8">
        <v>83</v>
      </c>
      <c r="Y78" s="8">
        <v>56</v>
      </c>
      <c r="Z78" s="8">
        <v>33</v>
      </c>
      <c r="AA78" s="9" t="s">
        <v>3</v>
      </c>
      <c r="AB78" s="8">
        <v>42</v>
      </c>
      <c r="AC78" s="8">
        <v>34</v>
      </c>
      <c r="AD78" s="8">
        <v>58</v>
      </c>
      <c r="AE78" s="9" t="s">
        <v>4</v>
      </c>
      <c r="AF78" s="9" t="s">
        <v>4</v>
      </c>
      <c r="AG78" s="8">
        <v>29</v>
      </c>
      <c r="AH78" s="64">
        <f t="shared" si="0"/>
        <v>1281</v>
      </c>
    </row>
    <row r="79" spans="1:37" s="49" customFormat="1" ht="15.75">
      <c r="A79" s="10" t="s">
        <v>28</v>
      </c>
      <c r="B79" s="56" t="s">
        <v>31</v>
      </c>
      <c r="C79" s="53">
        <v>3</v>
      </c>
      <c r="D79" s="53"/>
      <c r="E79" s="53"/>
      <c r="F79" s="54" t="s">
        <v>3</v>
      </c>
      <c r="G79" s="53"/>
      <c r="H79" s="53">
        <v>1</v>
      </c>
      <c r="I79" s="53">
        <v>3</v>
      </c>
      <c r="J79" s="53">
        <v>4</v>
      </c>
      <c r="K79" s="53">
        <v>2</v>
      </c>
      <c r="L79" s="53"/>
      <c r="M79" s="54" t="s">
        <v>3</v>
      </c>
      <c r="N79" s="53">
        <v>8</v>
      </c>
      <c r="O79" s="53">
        <v>2</v>
      </c>
      <c r="P79" s="53">
        <v>5</v>
      </c>
      <c r="Q79" s="53">
        <v>2</v>
      </c>
      <c r="R79" s="53">
        <v>3</v>
      </c>
      <c r="S79" s="53">
        <v>4</v>
      </c>
      <c r="T79" s="54" t="s">
        <v>3</v>
      </c>
      <c r="U79" s="53"/>
      <c r="V79" s="53">
        <v>1</v>
      </c>
      <c r="W79" s="53">
        <v>1</v>
      </c>
      <c r="X79" s="53">
        <v>5</v>
      </c>
      <c r="Y79" s="53"/>
      <c r="Z79" s="53">
        <v>1</v>
      </c>
      <c r="AA79" s="54" t="s">
        <v>3</v>
      </c>
      <c r="AB79" s="53">
        <v>1</v>
      </c>
      <c r="AC79" s="53">
        <v>1</v>
      </c>
      <c r="AD79" s="53">
        <v>1</v>
      </c>
      <c r="AE79" s="54" t="s">
        <v>4</v>
      </c>
      <c r="AF79" s="54" t="s">
        <v>4</v>
      </c>
      <c r="AG79" s="55"/>
      <c r="AH79" s="64">
        <f t="shared" si="0"/>
        <v>48</v>
      </c>
    </row>
    <row r="80" spans="1:37" s="49" customFormat="1" ht="15.75">
      <c r="A80" s="10" t="s">
        <v>27</v>
      </c>
      <c r="B80" s="56" t="s">
        <v>31</v>
      </c>
      <c r="C80" s="53">
        <v>13</v>
      </c>
      <c r="D80" s="53">
        <v>17</v>
      </c>
      <c r="E80" s="53">
        <v>13</v>
      </c>
      <c r="F80" s="54" t="s">
        <v>3</v>
      </c>
      <c r="G80" s="53">
        <v>33</v>
      </c>
      <c r="H80" s="53">
        <v>27</v>
      </c>
      <c r="I80" s="53">
        <v>33</v>
      </c>
      <c r="J80" s="53">
        <v>58</v>
      </c>
      <c r="K80" s="53">
        <v>87</v>
      </c>
      <c r="L80" s="53">
        <v>39</v>
      </c>
      <c r="M80" s="54" t="s">
        <v>3</v>
      </c>
      <c r="N80" s="53">
        <v>57</v>
      </c>
      <c r="O80" s="53">
        <v>24</v>
      </c>
      <c r="P80" s="53">
        <v>55</v>
      </c>
      <c r="Q80" s="53">
        <v>32</v>
      </c>
      <c r="R80" s="53">
        <v>30</v>
      </c>
      <c r="S80" s="53">
        <v>2</v>
      </c>
      <c r="T80" s="54" t="s">
        <v>3</v>
      </c>
      <c r="U80" s="53">
        <v>10</v>
      </c>
      <c r="V80" s="53">
        <v>45</v>
      </c>
      <c r="W80" s="53">
        <v>9</v>
      </c>
      <c r="X80" s="53">
        <v>1</v>
      </c>
      <c r="Y80" s="53">
        <v>2</v>
      </c>
      <c r="Z80" s="53" t="s">
        <v>6</v>
      </c>
      <c r="AA80" s="54" t="s">
        <v>3</v>
      </c>
      <c r="AB80" s="53" t="s">
        <v>6</v>
      </c>
      <c r="AC80" s="53" t="s">
        <v>6</v>
      </c>
      <c r="AD80" s="53" t="s">
        <v>6</v>
      </c>
      <c r="AE80" s="54" t="s">
        <v>4</v>
      </c>
      <c r="AF80" s="54" t="s">
        <v>4</v>
      </c>
      <c r="AG80" s="54" t="s">
        <v>4</v>
      </c>
      <c r="AH80" s="64">
        <f t="shared" si="0"/>
        <v>587</v>
      </c>
      <c r="AI80" s="72" t="s">
        <v>39</v>
      </c>
      <c r="AJ80" s="74" t="s">
        <v>40</v>
      </c>
      <c r="AK80" s="74" t="s">
        <v>41</v>
      </c>
    </row>
    <row r="81" spans="1:37" s="68" customFormat="1" ht="15.75">
      <c r="A81" s="62"/>
      <c r="B81" s="61"/>
      <c r="C81" s="67">
        <f>SUM(C75:C80)</f>
        <v>146</v>
      </c>
      <c r="D81" s="67">
        <f t="shared" ref="D81:AG81" si="19">SUM(D75:D80)</f>
        <v>151</v>
      </c>
      <c r="E81" s="67">
        <f t="shared" si="19"/>
        <v>121</v>
      </c>
      <c r="F81" s="67"/>
      <c r="G81" s="67">
        <f t="shared" si="19"/>
        <v>153</v>
      </c>
      <c r="H81" s="67">
        <f t="shared" si="19"/>
        <v>134</v>
      </c>
      <c r="I81" s="67">
        <f t="shared" si="19"/>
        <v>166</v>
      </c>
      <c r="J81" s="67">
        <f t="shared" si="19"/>
        <v>183</v>
      </c>
      <c r="K81" s="67">
        <f t="shared" si="19"/>
        <v>201</v>
      </c>
      <c r="L81" s="67">
        <f t="shared" si="19"/>
        <v>132</v>
      </c>
      <c r="M81" s="67"/>
      <c r="N81" s="67">
        <f t="shared" si="19"/>
        <v>201</v>
      </c>
      <c r="O81" s="67">
        <f t="shared" si="19"/>
        <v>143</v>
      </c>
      <c r="P81" s="67">
        <f t="shared" si="19"/>
        <v>191</v>
      </c>
      <c r="Q81" s="67">
        <f t="shared" si="19"/>
        <v>127</v>
      </c>
      <c r="R81" s="67">
        <f t="shared" si="19"/>
        <v>135</v>
      </c>
      <c r="S81" s="67">
        <f t="shared" si="19"/>
        <v>84</v>
      </c>
      <c r="T81" s="67"/>
      <c r="U81" s="67">
        <f t="shared" si="19"/>
        <v>43</v>
      </c>
      <c r="V81" s="67">
        <f t="shared" si="19"/>
        <v>130</v>
      </c>
      <c r="W81" s="67">
        <f t="shared" si="19"/>
        <v>119</v>
      </c>
      <c r="X81" s="67">
        <f t="shared" si="19"/>
        <v>123</v>
      </c>
      <c r="Y81" s="67">
        <f t="shared" si="19"/>
        <v>67</v>
      </c>
      <c r="Z81" s="67">
        <f t="shared" si="19"/>
        <v>48</v>
      </c>
      <c r="AA81" s="67"/>
      <c r="AB81" s="67">
        <f t="shared" si="19"/>
        <v>63</v>
      </c>
      <c r="AC81" s="67">
        <f t="shared" si="19"/>
        <v>46</v>
      </c>
      <c r="AD81" s="67">
        <f t="shared" si="19"/>
        <v>83</v>
      </c>
      <c r="AE81" s="67"/>
      <c r="AF81" s="67"/>
      <c r="AG81" s="67">
        <f t="shared" si="19"/>
        <v>31</v>
      </c>
      <c r="AH81" s="65">
        <f>SUM(AH75:AH80)</f>
        <v>3021</v>
      </c>
      <c r="AI81" s="75">
        <v>31</v>
      </c>
      <c r="AJ81" s="72">
        <f>COUNTIF(C81:AG81,"")</f>
        <v>6</v>
      </c>
      <c r="AK81" s="72">
        <f>AI81-AJ81</f>
        <v>25</v>
      </c>
    </row>
    <row r="82" spans="1:37" s="68" customFormat="1" ht="15.75">
      <c r="A82" s="62"/>
      <c r="B82" s="61"/>
      <c r="C82" s="63">
        <f>C81/C96*100</f>
        <v>6.4288859533245271</v>
      </c>
      <c r="D82" s="63">
        <f t="shared" ref="D82:AG82" si="20">D81/D96*100</f>
        <v>6.6490532804931748</v>
      </c>
      <c r="E82" s="63">
        <f t="shared" si="20"/>
        <v>5.3280493174812857</v>
      </c>
      <c r="F82" s="63"/>
      <c r="G82" s="63">
        <f t="shared" si="20"/>
        <v>6.7371202113606339</v>
      </c>
      <c r="H82" s="63">
        <f t="shared" si="20"/>
        <v>5.9004843681197707</v>
      </c>
      <c r="I82" s="63">
        <f t="shared" si="20"/>
        <v>7.3095552619991189</v>
      </c>
      <c r="J82" s="63">
        <f t="shared" si="20"/>
        <v>8.0581241743725229</v>
      </c>
      <c r="K82" s="63">
        <f t="shared" si="20"/>
        <v>8.8507265521796565</v>
      </c>
      <c r="L82" s="63">
        <f t="shared" si="20"/>
        <v>5.8124174372523116</v>
      </c>
      <c r="M82" s="63"/>
      <c r="N82" s="63">
        <f t="shared" si="20"/>
        <v>8.8507265521796565</v>
      </c>
      <c r="O82" s="63">
        <f t="shared" si="20"/>
        <v>6.2967855570233375</v>
      </c>
      <c r="P82" s="63">
        <f t="shared" si="20"/>
        <v>8.4103918978423611</v>
      </c>
      <c r="Q82" s="63">
        <f t="shared" si="20"/>
        <v>5.5922501100836639</v>
      </c>
      <c r="R82" s="63">
        <f t="shared" si="20"/>
        <v>5.9445178335535003</v>
      </c>
      <c r="S82" s="63">
        <f t="shared" si="20"/>
        <v>3.6988110964332894</v>
      </c>
      <c r="T82" s="63"/>
      <c r="U82" s="63">
        <f t="shared" si="20"/>
        <v>1.893439013650374</v>
      </c>
      <c r="V82" s="63">
        <f t="shared" si="20"/>
        <v>5.7243505063848525</v>
      </c>
      <c r="W82" s="63">
        <f t="shared" si="20"/>
        <v>5.2399823866138266</v>
      </c>
      <c r="X82" s="63">
        <f t="shared" si="20"/>
        <v>5.4161162483487448</v>
      </c>
      <c r="Y82" s="63">
        <f t="shared" si="20"/>
        <v>2.9502421840598854</v>
      </c>
      <c r="Z82" s="63">
        <f t="shared" si="20"/>
        <v>2.1136063408190227</v>
      </c>
      <c r="AA82" s="63"/>
      <c r="AB82" s="63">
        <f t="shared" si="20"/>
        <v>2.7741083223249667</v>
      </c>
      <c r="AC82" s="63">
        <f t="shared" si="20"/>
        <v>2.0255394099515631</v>
      </c>
      <c r="AD82" s="63">
        <f t="shared" si="20"/>
        <v>3.6547776309995594</v>
      </c>
      <c r="AE82" s="63"/>
      <c r="AF82" s="63"/>
      <c r="AG82" s="63">
        <f t="shared" si="20"/>
        <v>1.3650374284456186</v>
      </c>
      <c r="AH82" s="63">
        <f>AH81/(AK81*C96)*100</f>
        <v>5.321003963011889</v>
      </c>
    </row>
    <row r="83" spans="1:37" ht="15.75">
      <c r="A83" s="10" t="s">
        <v>29</v>
      </c>
      <c r="B83" s="5" t="s">
        <v>2</v>
      </c>
      <c r="C83" s="9" t="s">
        <v>3</v>
      </c>
      <c r="D83" s="8">
        <v>3</v>
      </c>
      <c r="E83" s="8">
        <v>3</v>
      </c>
      <c r="F83" s="8">
        <v>4</v>
      </c>
      <c r="G83" s="8">
        <v>7</v>
      </c>
      <c r="H83" s="8">
        <v>6</v>
      </c>
      <c r="I83" s="8">
        <v>10</v>
      </c>
      <c r="J83" s="9" t="s">
        <v>3</v>
      </c>
      <c r="K83" s="8">
        <v>4</v>
      </c>
      <c r="L83" s="8">
        <v>7</v>
      </c>
      <c r="M83" s="8">
        <v>10</v>
      </c>
      <c r="N83" s="8">
        <v>4</v>
      </c>
      <c r="O83" s="8">
        <v>2</v>
      </c>
      <c r="P83" s="9" t="s">
        <v>4</v>
      </c>
      <c r="Q83" s="9" t="s">
        <v>3</v>
      </c>
      <c r="R83" s="8">
        <v>7</v>
      </c>
      <c r="S83" s="8">
        <v>4</v>
      </c>
      <c r="T83" s="8">
        <v>4</v>
      </c>
      <c r="U83" s="9" t="s">
        <v>4</v>
      </c>
      <c r="V83" s="8">
        <v>2</v>
      </c>
      <c r="W83" s="8">
        <v>3</v>
      </c>
      <c r="X83" s="9" t="s">
        <v>3</v>
      </c>
      <c r="Y83" s="8">
        <v>2</v>
      </c>
      <c r="Z83" s="8">
        <v>2</v>
      </c>
      <c r="AA83" s="8">
        <v>1</v>
      </c>
      <c r="AB83" s="8">
        <v>1</v>
      </c>
      <c r="AC83" s="8">
        <v>1</v>
      </c>
      <c r="AD83" s="8">
        <v>4</v>
      </c>
      <c r="AE83" s="9" t="s">
        <v>3</v>
      </c>
      <c r="AF83" s="8" t="s">
        <v>6</v>
      </c>
      <c r="AG83" s="8"/>
      <c r="AH83" s="64">
        <f t="shared" si="0"/>
        <v>91</v>
      </c>
    </row>
    <row r="84" spans="1:37" ht="15.75">
      <c r="A84" s="10" t="s">
        <v>29</v>
      </c>
      <c r="B84" s="5" t="s">
        <v>5</v>
      </c>
      <c r="C84" s="9" t="s">
        <v>3</v>
      </c>
      <c r="D84" s="8">
        <v>17</v>
      </c>
      <c r="E84" s="8">
        <v>25</v>
      </c>
      <c r="F84" s="8">
        <v>14</v>
      </c>
      <c r="G84" s="8">
        <v>7</v>
      </c>
      <c r="H84" s="8">
        <v>10</v>
      </c>
      <c r="I84" s="8">
        <v>19</v>
      </c>
      <c r="J84" s="9" t="s">
        <v>3</v>
      </c>
      <c r="K84" s="8">
        <v>12</v>
      </c>
      <c r="L84" s="8">
        <v>12</v>
      </c>
      <c r="M84" s="8">
        <v>10</v>
      </c>
      <c r="N84" s="8">
        <v>11</v>
      </c>
      <c r="O84" s="8">
        <v>9</v>
      </c>
      <c r="P84" s="9" t="s">
        <v>4</v>
      </c>
      <c r="Q84" s="9" t="s">
        <v>3</v>
      </c>
      <c r="R84" s="8">
        <v>7</v>
      </c>
      <c r="S84" s="8" t="s">
        <v>6</v>
      </c>
      <c r="T84" s="8" t="s">
        <v>6</v>
      </c>
      <c r="U84" s="9" t="s">
        <v>4</v>
      </c>
      <c r="V84" s="8" t="s">
        <v>6</v>
      </c>
      <c r="W84" s="8" t="s">
        <v>6</v>
      </c>
      <c r="X84" s="9" t="s">
        <v>3</v>
      </c>
      <c r="Y84" s="8" t="s">
        <v>6</v>
      </c>
      <c r="Z84" s="8" t="s">
        <v>6</v>
      </c>
      <c r="AA84" s="8" t="s">
        <v>6</v>
      </c>
      <c r="AB84" s="8" t="s">
        <v>6</v>
      </c>
      <c r="AC84" s="8" t="s">
        <v>6</v>
      </c>
      <c r="AD84" s="8" t="s">
        <v>6</v>
      </c>
      <c r="AE84" s="9" t="s">
        <v>3</v>
      </c>
      <c r="AF84" s="8" t="s">
        <v>6</v>
      </c>
      <c r="AG84" s="8"/>
      <c r="AH84" s="64">
        <f t="shared" si="0"/>
        <v>153</v>
      </c>
    </row>
    <row r="85" spans="1:37" ht="15.75">
      <c r="A85" s="10" t="s">
        <v>30</v>
      </c>
      <c r="B85" s="5" t="s">
        <v>2</v>
      </c>
      <c r="C85" s="9" t="s">
        <v>3</v>
      </c>
      <c r="D85" s="8">
        <v>2</v>
      </c>
      <c r="E85" s="8">
        <v>6</v>
      </c>
      <c r="F85" s="8">
        <v>3</v>
      </c>
      <c r="G85" s="8">
        <v>4</v>
      </c>
      <c r="H85" s="8">
        <v>2</v>
      </c>
      <c r="I85" s="8">
        <v>1</v>
      </c>
      <c r="J85" s="9" t="s">
        <v>3</v>
      </c>
      <c r="K85" s="8">
        <v>3</v>
      </c>
      <c r="L85" s="8">
        <v>3</v>
      </c>
      <c r="M85" s="8">
        <v>5</v>
      </c>
      <c r="N85" s="8">
        <v>4</v>
      </c>
      <c r="O85" s="8">
        <v>1</v>
      </c>
      <c r="P85" s="9" t="s">
        <v>4</v>
      </c>
      <c r="Q85" s="9" t="s">
        <v>3</v>
      </c>
      <c r="R85" s="8">
        <v>2</v>
      </c>
      <c r="S85" s="8">
        <v>2</v>
      </c>
      <c r="T85" s="8">
        <v>4</v>
      </c>
      <c r="U85" s="9" t="s">
        <v>4</v>
      </c>
      <c r="V85" s="8">
        <v>2</v>
      </c>
      <c r="W85" s="8"/>
      <c r="X85" s="9" t="s">
        <v>3</v>
      </c>
      <c r="Y85" s="8">
        <v>6</v>
      </c>
      <c r="Z85" s="8">
        <v>5</v>
      </c>
      <c r="AA85" s="8">
        <v>7</v>
      </c>
      <c r="AB85" s="8">
        <v>4</v>
      </c>
      <c r="AC85" s="8">
        <v>3</v>
      </c>
      <c r="AD85" s="8">
        <v>1</v>
      </c>
      <c r="AE85" s="9" t="s">
        <v>3</v>
      </c>
      <c r="AF85" s="8">
        <v>6</v>
      </c>
      <c r="AG85" s="8"/>
      <c r="AH85" s="64">
        <f t="shared" si="0"/>
        <v>76</v>
      </c>
    </row>
    <row r="86" spans="1:37" ht="15.75">
      <c r="A86" s="10" t="s">
        <v>30</v>
      </c>
      <c r="B86" s="5" t="s">
        <v>5</v>
      </c>
      <c r="C86" s="9" t="s">
        <v>3</v>
      </c>
      <c r="D86" s="8">
        <v>41</v>
      </c>
      <c r="E86" s="8">
        <v>22</v>
      </c>
      <c r="F86" s="8">
        <v>54</v>
      </c>
      <c r="G86" s="8">
        <v>24</v>
      </c>
      <c r="H86" s="8">
        <v>36</v>
      </c>
      <c r="I86" s="8">
        <v>45</v>
      </c>
      <c r="J86" s="9" t="s">
        <v>3</v>
      </c>
      <c r="K86" s="8">
        <v>39</v>
      </c>
      <c r="L86" s="8">
        <v>36</v>
      </c>
      <c r="M86" s="8">
        <v>35</v>
      </c>
      <c r="N86" s="8">
        <v>26</v>
      </c>
      <c r="O86" s="8">
        <v>23</v>
      </c>
      <c r="P86" s="9" t="s">
        <v>4</v>
      </c>
      <c r="Q86" s="9" t="s">
        <v>3</v>
      </c>
      <c r="R86" s="8">
        <v>22</v>
      </c>
      <c r="S86" s="8">
        <v>16</v>
      </c>
      <c r="T86" s="8">
        <v>19</v>
      </c>
      <c r="U86" s="9" t="s">
        <v>4</v>
      </c>
      <c r="V86" s="8">
        <v>28</v>
      </c>
      <c r="W86" s="8">
        <v>18</v>
      </c>
      <c r="X86" s="9" t="s">
        <v>3</v>
      </c>
      <c r="Y86" s="8">
        <v>19</v>
      </c>
      <c r="Z86" s="8">
        <v>9</v>
      </c>
      <c r="AA86" s="8">
        <v>7</v>
      </c>
      <c r="AB86" s="8">
        <v>13</v>
      </c>
      <c r="AC86" s="8">
        <v>5</v>
      </c>
      <c r="AD86" s="8">
        <v>14</v>
      </c>
      <c r="AE86" s="9" t="s">
        <v>3</v>
      </c>
      <c r="AF86" s="8">
        <v>37</v>
      </c>
      <c r="AG86" s="8"/>
      <c r="AH86" s="64">
        <f t="shared" si="0"/>
        <v>588</v>
      </c>
    </row>
    <row r="87" spans="1:37" ht="15.75">
      <c r="A87" s="10" t="s">
        <v>30</v>
      </c>
      <c r="B87" s="60" t="s">
        <v>31</v>
      </c>
      <c r="C87" s="58" t="s">
        <v>3</v>
      </c>
      <c r="D87" s="57"/>
      <c r="E87" s="57">
        <v>1</v>
      </c>
      <c r="F87" s="57">
        <v>2</v>
      </c>
      <c r="G87" s="57">
        <v>1</v>
      </c>
      <c r="H87" s="57">
        <v>1</v>
      </c>
      <c r="I87" s="57">
        <v>3</v>
      </c>
      <c r="J87" s="58" t="s">
        <v>3</v>
      </c>
      <c r="K87" s="57">
        <v>2</v>
      </c>
      <c r="L87" s="57">
        <v>3</v>
      </c>
      <c r="M87" s="57">
        <v>3</v>
      </c>
      <c r="N87" s="57">
        <v>1</v>
      </c>
      <c r="O87" s="57">
        <v>5</v>
      </c>
      <c r="P87" s="58" t="s">
        <v>4</v>
      </c>
      <c r="Q87" s="58" t="s">
        <v>3</v>
      </c>
      <c r="R87" s="57">
        <v>2</v>
      </c>
      <c r="S87" s="57">
        <v>1</v>
      </c>
      <c r="T87" s="57">
        <v>5</v>
      </c>
      <c r="U87" s="58" t="s">
        <v>4</v>
      </c>
      <c r="V87" s="57">
        <v>2</v>
      </c>
      <c r="W87" s="57"/>
      <c r="X87" s="58" t="s">
        <v>3</v>
      </c>
      <c r="Y87" s="57">
        <v>6</v>
      </c>
      <c r="Z87" s="57">
        <v>5</v>
      </c>
      <c r="AA87" s="57">
        <v>3</v>
      </c>
      <c r="AB87" s="57">
        <v>2</v>
      </c>
      <c r="AC87" s="57">
        <v>1</v>
      </c>
      <c r="AD87" s="57">
        <v>1</v>
      </c>
      <c r="AE87" s="58" t="s">
        <v>3</v>
      </c>
      <c r="AF87" s="57">
        <v>5</v>
      </c>
      <c r="AG87" s="57"/>
      <c r="AH87" s="64">
        <f t="shared" ref="AH87:AH88" si="21">SUM(C87:AG87)</f>
        <v>55</v>
      </c>
    </row>
    <row r="88" spans="1:37" ht="15.75">
      <c r="A88" s="10" t="s">
        <v>29</v>
      </c>
      <c r="B88" s="60" t="s">
        <v>31</v>
      </c>
      <c r="C88" s="58" t="s">
        <v>3</v>
      </c>
      <c r="D88" s="57" t="s">
        <v>6</v>
      </c>
      <c r="E88" s="57" t="s">
        <v>6</v>
      </c>
      <c r="F88" s="57" t="s">
        <v>6</v>
      </c>
      <c r="G88" s="57" t="s">
        <v>6</v>
      </c>
      <c r="H88" s="57" t="s">
        <v>6</v>
      </c>
      <c r="I88" s="57" t="s">
        <v>6</v>
      </c>
      <c r="J88" s="58" t="s">
        <v>3</v>
      </c>
      <c r="K88" s="57" t="s">
        <v>6</v>
      </c>
      <c r="L88" s="57" t="s">
        <v>6</v>
      </c>
      <c r="M88" s="57" t="s">
        <v>6</v>
      </c>
      <c r="N88" s="57" t="s">
        <v>6</v>
      </c>
      <c r="O88" s="57" t="s">
        <v>6</v>
      </c>
      <c r="P88" s="58" t="s">
        <v>4</v>
      </c>
      <c r="Q88" s="58" t="s">
        <v>3</v>
      </c>
      <c r="R88" s="57" t="s">
        <v>6</v>
      </c>
      <c r="S88" s="57" t="s">
        <v>6</v>
      </c>
      <c r="T88" s="57" t="s">
        <v>6</v>
      </c>
      <c r="U88" s="58" t="s">
        <v>4</v>
      </c>
      <c r="V88" s="57" t="s">
        <v>6</v>
      </c>
      <c r="W88" s="57" t="s">
        <v>6</v>
      </c>
      <c r="X88" s="58" t="s">
        <v>3</v>
      </c>
      <c r="Y88" s="57" t="s">
        <v>6</v>
      </c>
      <c r="Z88" s="57" t="s">
        <v>6</v>
      </c>
      <c r="AA88" s="57" t="s">
        <v>6</v>
      </c>
      <c r="AB88" s="57" t="s">
        <v>6</v>
      </c>
      <c r="AC88" s="57" t="s">
        <v>6</v>
      </c>
      <c r="AD88" s="57" t="s">
        <v>6</v>
      </c>
      <c r="AE88" s="58" t="s">
        <v>3</v>
      </c>
      <c r="AF88" s="57" t="s">
        <v>6</v>
      </c>
      <c r="AG88" s="57"/>
      <c r="AH88" s="64">
        <f t="shared" si="21"/>
        <v>0</v>
      </c>
      <c r="AI88" s="72" t="s">
        <v>39</v>
      </c>
      <c r="AJ88" s="74" t="s">
        <v>40</v>
      </c>
      <c r="AK88" s="74" t="s">
        <v>41</v>
      </c>
    </row>
    <row r="89" spans="1:37" ht="15.75">
      <c r="C89" s="67"/>
      <c r="D89" s="67">
        <f t="shared" ref="D89:AF89" si="22">SUM(D83:D88)</f>
        <v>63</v>
      </c>
      <c r="E89" s="67">
        <f t="shared" si="22"/>
        <v>57</v>
      </c>
      <c r="F89" s="67">
        <f t="shared" si="22"/>
        <v>77</v>
      </c>
      <c r="G89" s="67">
        <f t="shared" si="22"/>
        <v>43</v>
      </c>
      <c r="H89" s="67">
        <f t="shared" si="22"/>
        <v>55</v>
      </c>
      <c r="I89" s="67">
        <f t="shared" si="22"/>
        <v>78</v>
      </c>
      <c r="J89" s="67"/>
      <c r="K89" s="67">
        <f t="shared" si="22"/>
        <v>60</v>
      </c>
      <c r="L89" s="67">
        <f t="shared" si="22"/>
        <v>61</v>
      </c>
      <c r="M89" s="67">
        <f t="shared" si="22"/>
        <v>63</v>
      </c>
      <c r="N89" s="67">
        <f t="shared" si="22"/>
        <v>46</v>
      </c>
      <c r="O89" s="67">
        <f t="shared" si="22"/>
        <v>40</v>
      </c>
      <c r="P89" s="67"/>
      <c r="Q89" s="67"/>
      <c r="R89" s="67">
        <f t="shared" si="22"/>
        <v>40</v>
      </c>
      <c r="S89" s="67">
        <f t="shared" si="22"/>
        <v>23</v>
      </c>
      <c r="T89" s="67">
        <f t="shared" si="22"/>
        <v>32</v>
      </c>
      <c r="U89" s="67"/>
      <c r="V89" s="67">
        <f t="shared" si="22"/>
        <v>34</v>
      </c>
      <c r="W89" s="67">
        <f t="shared" si="22"/>
        <v>21</v>
      </c>
      <c r="X89" s="67"/>
      <c r="Y89" s="67">
        <f t="shared" si="22"/>
        <v>33</v>
      </c>
      <c r="Z89" s="67">
        <f t="shared" si="22"/>
        <v>21</v>
      </c>
      <c r="AA89" s="67">
        <f t="shared" si="22"/>
        <v>18</v>
      </c>
      <c r="AB89" s="67">
        <f t="shared" si="22"/>
        <v>20</v>
      </c>
      <c r="AC89" s="67">
        <f t="shared" si="22"/>
        <v>10</v>
      </c>
      <c r="AD89" s="67">
        <f t="shared" si="22"/>
        <v>20</v>
      </c>
      <c r="AE89" s="67"/>
      <c r="AF89" s="67">
        <f t="shared" si="22"/>
        <v>48</v>
      </c>
      <c r="AG89" s="67"/>
      <c r="AH89" s="65">
        <f>SUM(AH83:AH88)</f>
        <v>963</v>
      </c>
      <c r="AI89" s="75">
        <v>30</v>
      </c>
      <c r="AJ89" s="72">
        <f>COUNTIF(C89:AG89,"")-1</f>
        <v>7</v>
      </c>
      <c r="AK89" s="72">
        <f>AI89-AJ89</f>
        <v>23</v>
      </c>
    </row>
    <row r="90" spans="1:37" ht="15.75">
      <c r="C90" s="63"/>
      <c r="D90" s="63">
        <f t="shared" ref="D90:AF90" si="23">D89/D96*100</f>
        <v>2.7741083223249667</v>
      </c>
      <c r="E90" s="63">
        <f t="shared" si="23"/>
        <v>2.509907529722589</v>
      </c>
      <c r="F90" s="63">
        <f t="shared" si="23"/>
        <v>3.3905768383971817</v>
      </c>
      <c r="G90" s="63">
        <f t="shared" si="23"/>
        <v>1.893439013650374</v>
      </c>
      <c r="H90" s="63">
        <f t="shared" si="23"/>
        <v>2.4218405988551299</v>
      </c>
      <c r="I90" s="63">
        <f t="shared" si="23"/>
        <v>3.4346103038309117</v>
      </c>
      <c r="J90" s="63"/>
      <c r="K90" s="63">
        <f t="shared" si="23"/>
        <v>2.6420079260237781</v>
      </c>
      <c r="L90" s="63">
        <f t="shared" si="23"/>
        <v>2.6860413914575076</v>
      </c>
      <c r="M90" s="63">
        <f t="shared" si="23"/>
        <v>2.7741083223249667</v>
      </c>
      <c r="N90" s="63">
        <f t="shared" si="23"/>
        <v>2.0255394099515631</v>
      </c>
      <c r="O90" s="63">
        <f t="shared" si="23"/>
        <v>1.7613386173491854</v>
      </c>
      <c r="P90" s="63"/>
      <c r="Q90" s="63"/>
      <c r="R90" s="63">
        <f t="shared" si="23"/>
        <v>1.7613386173491854</v>
      </c>
      <c r="S90" s="63">
        <f t="shared" si="23"/>
        <v>1.0127697049757816</v>
      </c>
      <c r="T90" s="63">
        <f t="shared" si="23"/>
        <v>1.4090708938793484</v>
      </c>
      <c r="U90" s="63"/>
      <c r="V90" s="63">
        <f t="shared" si="23"/>
        <v>1.4971378247468077</v>
      </c>
      <c r="W90" s="63">
        <f t="shared" si="23"/>
        <v>0.92470277410832236</v>
      </c>
      <c r="X90" s="63"/>
      <c r="Y90" s="63">
        <f t="shared" si="23"/>
        <v>1.4531043593130779</v>
      </c>
      <c r="Z90" s="63">
        <f t="shared" si="23"/>
        <v>0.92470277410832236</v>
      </c>
      <c r="AA90" s="63">
        <f t="shared" si="23"/>
        <v>0.79260237780713338</v>
      </c>
      <c r="AB90" s="63">
        <f t="shared" si="23"/>
        <v>0.8806693086745927</v>
      </c>
      <c r="AC90" s="63">
        <f t="shared" si="23"/>
        <v>0.44033465433729635</v>
      </c>
      <c r="AD90" s="63">
        <f t="shared" si="23"/>
        <v>0.8806693086745927</v>
      </c>
      <c r="AE90" s="63"/>
      <c r="AF90" s="63">
        <f t="shared" si="23"/>
        <v>2.1136063408190227</v>
      </c>
      <c r="AG90" s="63"/>
      <c r="AH90" s="63">
        <f>AH89/(AK89*C96)*100</f>
        <v>1.8436620527252885</v>
      </c>
    </row>
    <row r="92" spans="1:37" ht="31.5">
      <c r="AJ92" s="78" t="s">
        <v>42</v>
      </c>
      <c r="AK92" s="77">
        <f>SUM(AK8,AK16,AK24,AK32,AK40,AK48,AK56,AK65,AK73,AK81,AK89)</f>
        <v>246</v>
      </c>
    </row>
    <row r="93" spans="1:37" ht="47.25">
      <c r="AJ93" s="78" t="s">
        <v>43</v>
      </c>
      <c r="AK93" s="79">
        <f>SUM(AH8,AH16,AH24,AH32,AH40,AH48,AH56,AH65,AH73,AH81,AH89)</f>
        <v>25682</v>
      </c>
    </row>
    <row r="94" spans="1:37" ht="15.75">
      <c r="A94" s="71" t="s">
        <v>35</v>
      </c>
      <c r="B94" s="71" t="s">
        <v>36</v>
      </c>
      <c r="C94" s="70">
        <v>111</v>
      </c>
      <c r="AJ94" s="76"/>
      <c r="AK94" s="73">
        <f>AK93/(AK92*C96)*100</f>
        <v>4.5970221921505869</v>
      </c>
    </row>
    <row r="95" spans="1:37" ht="15.75">
      <c r="A95" s="71" t="s">
        <v>35</v>
      </c>
      <c r="B95" s="71" t="s">
        <v>37</v>
      </c>
      <c r="C95" s="70">
        <v>2160</v>
      </c>
    </row>
    <row r="96" spans="1:37" ht="15.75">
      <c r="A96" s="71" t="s">
        <v>35</v>
      </c>
      <c r="B96" s="71" t="s">
        <v>38</v>
      </c>
      <c r="C96" s="70">
        <f>SUM(C94:C95)</f>
        <v>2271</v>
      </c>
      <c r="D96" s="70">
        <f>C96</f>
        <v>2271</v>
      </c>
      <c r="E96" s="70">
        <f>D96</f>
        <v>2271</v>
      </c>
      <c r="F96" s="70">
        <f t="shared" ref="F96:AG96" si="24">E96</f>
        <v>2271</v>
      </c>
      <c r="G96" s="70">
        <f t="shared" si="24"/>
        <v>2271</v>
      </c>
      <c r="H96" s="70">
        <f t="shared" si="24"/>
        <v>2271</v>
      </c>
      <c r="I96" s="70">
        <f t="shared" si="24"/>
        <v>2271</v>
      </c>
      <c r="J96" s="70">
        <f t="shared" si="24"/>
        <v>2271</v>
      </c>
      <c r="K96" s="70">
        <f t="shared" si="24"/>
        <v>2271</v>
      </c>
      <c r="L96" s="70">
        <f t="shared" si="24"/>
        <v>2271</v>
      </c>
      <c r="M96" s="70">
        <f t="shared" si="24"/>
        <v>2271</v>
      </c>
      <c r="N96" s="70">
        <f t="shared" si="24"/>
        <v>2271</v>
      </c>
      <c r="O96" s="70">
        <f t="shared" si="24"/>
        <v>2271</v>
      </c>
      <c r="P96" s="70">
        <f t="shared" si="24"/>
        <v>2271</v>
      </c>
      <c r="Q96" s="70">
        <f t="shared" si="24"/>
        <v>2271</v>
      </c>
      <c r="R96" s="70">
        <f t="shared" si="24"/>
        <v>2271</v>
      </c>
      <c r="S96" s="70">
        <f t="shared" si="24"/>
        <v>2271</v>
      </c>
      <c r="T96" s="70">
        <f t="shared" si="24"/>
        <v>2271</v>
      </c>
      <c r="U96" s="70">
        <f t="shared" si="24"/>
        <v>2271</v>
      </c>
      <c r="V96" s="70">
        <f t="shared" si="24"/>
        <v>2271</v>
      </c>
      <c r="W96" s="70">
        <f t="shared" si="24"/>
        <v>2271</v>
      </c>
      <c r="X96" s="70">
        <f t="shared" si="24"/>
        <v>2271</v>
      </c>
      <c r="Y96" s="70">
        <f t="shared" si="24"/>
        <v>2271</v>
      </c>
      <c r="Z96" s="70">
        <f t="shared" si="24"/>
        <v>2271</v>
      </c>
      <c r="AA96" s="70">
        <f t="shared" si="24"/>
        <v>2271</v>
      </c>
      <c r="AB96" s="70">
        <f t="shared" si="24"/>
        <v>2271</v>
      </c>
      <c r="AC96" s="70">
        <f t="shared" si="24"/>
        <v>2271</v>
      </c>
      <c r="AD96" s="70">
        <f t="shared" si="24"/>
        <v>2271</v>
      </c>
      <c r="AE96" s="70">
        <f t="shared" si="24"/>
        <v>2271</v>
      </c>
      <c r="AF96" s="70">
        <f t="shared" si="24"/>
        <v>2271</v>
      </c>
      <c r="AG96" s="70">
        <f t="shared" si="24"/>
        <v>2271</v>
      </c>
      <c r="AJ96" s="69"/>
      <c r="AK96" s="69">
        <f>AK93/AK92</f>
        <v>104.39837398373983</v>
      </c>
    </row>
    <row r="97" spans="36:37">
      <c r="AJ97" s="69"/>
      <c r="AK97" s="69"/>
    </row>
  </sheetData>
  <pageMargins left="0.7" right="0.7" top="0.75" bottom="0.75" header="0.3" footer="0.3"/>
  <pageSetup paperSize="9" orientation="portrait" r:id="rId1"/>
  <ignoredErrors>
    <ignoredError sqref="G8:L8 F65:H65 N8:S8 U8:Z8 AC8:AF8 AE65:AG65 AC65 X65:AA65 R65:V65 J65:O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53"/>
  <sheetViews>
    <sheetView workbookViewId="0">
      <selection sqref="A1:AH1"/>
    </sheetView>
  </sheetViews>
  <sheetFormatPr defaultRowHeight="15"/>
  <cols>
    <col min="1" max="1" width="12.28515625" customWidth="1"/>
    <col min="2" max="2" width="30" customWidth="1"/>
    <col min="3" max="4" width="5.85546875" customWidth="1"/>
    <col min="5" max="5" width="5.28515625" customWidth="1"/>
    <col min="6" max="6" width="5.85546875" customWidth="1"/>
    <col min="7" max="7" width="5.42578125" customWidth="1"/>
    <col min="8" max="8" width="6.28515625" customWidth="1"/>
    <col min="9" max="9" width="5.7109375" customWidth="1"/>
    <col min="10" max="10" width="5.28515625" customWidth="1"/>
    <col min="11" max="11" width="5.42578125" customWidth="1"/>
    <col min="12" max="12" width="6.42578125" customWidth="1"/>
    <col min="13" max="14" width="6.5703125" customWidth="1"/>
    <col min="15" max="16" width="5.28515625" customWidth="1"/>
    <col min="17" max="17" width="5.42578125" customWidth="1"/>
    <col min="18" max="18" width="5.85546875" customWidth="1"/>
    <col min="19" max="19" width="6.5703125" customWidth="1"/>
    <col min="34" max="34" width="22.28515625" customWidth="1"/>
    <col min="35" max="35" width="18.5703125" customWidth="1"/>
    <col min="36" max="36" width="26.42578125" customWidth="1"/>
    <col min="37" max="37" width="22.7109375" customWidth="1"/>
  </cols>
  <sheetData>
    <row r="1" spans="1:37" ht="15.75">
      <c r="A1" s="3">
        <v>2017</v>
      </c>
      <c r="B1" s="7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  <c r="AG1" s="3">
        <v>31</v>
      </c>
      <c r="AH1" s="72" t="s">
        <v>34</v>
      </c>
      <c r="AI1" s="69"/>
      <c r="AJ1" s="69"/>
      <c r="AK1" s="69"/>
    </row>
    <row r="2" spans="1:37" ht="15.75">
      <c r="A2" s="4" t="s">
        <v>1</v>
      </c>
      <c r="B2" s="5" t="s">
        <v>2</v>
      </c>
      <c r="C2" s="58"/>
      <c r="D2" s="6">
        <v>7</v>
      </c>
      <c r="E2" s="6">
        <v>3</v>
      </c>
      <c r="F2" s="58" t="s">
        <v>3</v>
      </c>
      <c r="G2" s="6">
        <v>13</v>
      </c>
      <c r="H2" s="6">
        <v>17</v>
      </c>
      <c r="I2" s="6">
        <v>10</v>
      </c>
      <c r="J2" s="6">
        <v>10</v>
      </c>
      <c r="K2" s="6">
        <v>12</v>
      </c>
      <c r="L2" s="6">
        <v>2</v>
      </c>
      <c r="M2" s="58" t="s">
        <v>3</v>
      </c>
      <c r="N2" s="6">
        <v>6</v>
      </c>
      <c r="O2" s="6">
        <v>6</v>
      </c>
      <c r="P2" s="6">
        <v>10</v>
      </c>
      <c r="Q2" s="6">
        <v>8</v>
      </c>
      <c r="R2" s="6">
        <v>7</v>
      </c>
      <c r="S2" s="6">
        <v>3</v>
      </c>
      <c r="T2" s="58" t="s">
        <v>3</v>
      </c>
      <c r="U2" s="6">
        <v>9</v>
      </c>
      <c r="V2" s="6">
        <v>12</v>
      </c>
      <c r="W2" s="6">
        <v>4</v>
      </c>
      <c r="X2" s="6">
        <v>3</v>
      </c>
      <c r="Y2" s="6">
        <v>4</v>
      </c>
      <c r="Z2" s="6">
        <v>2</v>
      </c>
      <c r="AA2" s="58" t="s">
        <v>3</v>
      </c>
      <c r="AB2" s="58" t="s">
        <v>4</v>
      </c>
      <c r="AC2" s="6">
        <v>7</v>
      </c>
      <c r="AD2" s="6">
        <v>5</v>
      </c>
      <c r="AE2" s="6">
        <v>9</v>
      </c>
      <c r="AF2" s="6">
        <v>11</v>
      </c>
      <c r="AG2" s="6"/>
      <c r="AH2" s="64">
        <f>SUM(C2:AG2)</f>
        <v>180</v>
      </c>
      <c r="AI2" s="69"/>
      <c r="AJ2" s="69"/>
      <c r="AK2" s="69"/>
    </row>
    <row r="3" spans="1:37" ht="15.75">
      <c r="A3" s="4" t="s">
        <v>1</v>
      </c>
      <c r="B3" s="5" t="s">
        <v>5</v>
      </c>
      <c r="C3" s="58"/>
      <c r="D3" s="6">
        <v>31</v>
      </c>
      <c r="E3" s="6" t="s">
        <v>6</v>
      </c>
      <c r="F3" s="58" t="s">
        <v>3</v>
      </c>
      <c r="G3" s="6">
        <v>16</v>
      </c>
      <c r="H3" s="6">
        <v>37</v>
      </c>
      <c r="I3" s="6">
        <v>32</v>
      </c>
      <c r="J3" s="6">
        <v>37</v>
      </c>
      <c r="K3" s="6">
        <v>44</v>
      </c>
      <c r="L3" s="6">
        <v>20</v>
      </c>
      <c r="M3" s="58" t="s">
        <v>3</v>
      </c>
      <c r="N3" s="6">
        <v>50</v>
      </c>
      <c r="O3" s="6">
        <v>47</v>
      </c>
      <c r="P3" s="6">
        <v>36</v>
      </c>
      <c r="Q3" s="6">
        <v>42</v>
      </c>
      <c r="R3" s="6">
        <v>32</v>
      </c>
      <c r="S3" s="6">
        <v>17</v>
      </c>
      <c r="T3" s="58" t="s">
        <v>3</v>
      </c>
      <c r="U3" s="6">
        <v>62</v>
      </c>
      <c r="V3" s="6">
        <v>77</v>
      </c>
      <c r="W3" s="6">
        <v>78</v>
      </c>
      <c r="X3" s="6">
        <v>67</v>
      </c>
      <c r="Y3" s="6">
        <v>68</v>
      </c>
      <c r="Z3" s="6">
        <v>27</v>
      </c>
      <c r="AA3" s="58" t="s">
        <v>3</v>
      </c>
      <c r="AB3" s="58" t="s">
        <v>4</v>
      </c>
      <c r="AC3" s="6">
        <v>69</v>
      </c>
      <c r="AD3" s="6">
        <v>80</v>
      </c>
      <c r="AE3" s="6">
        <v>60</v>
      </c>
      <c r="AF3" s="6">
        <v>15</v>
      </c>
      <c r="AG3" s="6"/>
      <c r="AH3" s="64">
        <f t="shared" ref="AH3:AH44" si="0">SUM(C3:AG3)</f>
        <v>1044</v>
      </c>
      <c r="AI3" s="69"/>
      <c r="AJ3" s="69"/>
      <c r="AK3" s="69"/>
    </row>
    <row r="4" spans="1:37" ht="15.75">
      <c r="A4" s="66"/>
      <c r="B4" s="61"/>
      <c r="C4" s="62"/>
      <c r="D4" s="62">
        <f>SUM(D2:D3)</f>
        <v>38</v>
      </c>
      <c r="E4" s="62">
        <f>SUM(E2:E3)</f>
        <v>3</v>
      </c>
      <c r="F4" s="62"/>
      <c r="G4" s="62">
        <f t="shared" ref="G4:L4" si="1">SUM(G2:G3)</f>
        <v>29</v>
      </c>
      <c r="H4" s="62">
        <f t="shared" si="1"/>
        <v>54</v>
      </c>
      <c r="I4" s="62">
        <f t="shared" si="1"/>
        <v>42</v>
      </c>
      <c r="J4" s="62">
        <f t="shared" si="1"/>
        <v>47</v>
      </c>
      <c r="K4" s="62">
        <f t="shared" si="1"/>
        <v>56</v>
      </c>
      <c r="L4" s="62">
        <f t="shared" si="1"/>
        <v>22</v>
      </c>
      <c r="M4" s="62"/>
      <c r="N4" s="62">
        <f t="shared" ref="N4:S4" si="2">SUM(N2:N3)</f>
        <v>56</v>
      </c>
      <c r="O4" s="62">
        <f t="shared" si="2"/>
        <v>53</v>
      </c>
      <c r="P4" s="62">
        <f t="shared" si="2"/>
        <v>46</v>
      </c>
      <c r="Q4" s="62">
        <f t="shared" si="2"/>
        <v>50</v>
      </c>
      <c r="R4" s="62">
        <f t="shared" si="2"/>
        <v>39</v>
      </c>
      <c r="S4" s="62">
        <f t="shared" si="2"/>
        <v>20</v>
      </c>
      <c r="T4" s="62"/>
      <c r="U4" s="62">
        <f t="shared" ref="U4:Z4" si="3">SUM(U2:U3)</f>
        <v>71</v>
      </c>
      <c r="V4" s="62">
        <f t="shared" si="3"/>
        <v>89</v>
      </c>
      <c r="W4" s="62">
        <f t="shared" si="3"/>
        <v>82</v>
      </c>
      <c r="X4" s="62">
        <f t="shared" si="3"/>
        <v>70</v>
      </c>
      <c r="Y4" s="62">
        <f t="shared" si="3"/>
        <v>72</v>
      </c>
      <c r="Z4" s="62">
        <f t="shared" si="3"/>
        <v>29</v>
      </c>
      <c r="AA4" s="62"/>
      <c r="AB4" s="62"/>
      <c r="AC4" s="62">
        <f>SUM(AC2:AC3)</f>
        <v>76</v>
      </c>
      <c r="AD4" s="62">
        <f>SUM(AD2:AD3)</f>
        <v>85</v>
      </c>
      <c r="AE4" s="62">
        <f>SUM(AE2:AE3)</f>
        <v>69</v>
      </c>
      <c r="AF4" s="62">
        <f>SUM(AF2:AF3)</f>
        <v>26</v>
      </c>
      <c r="AG4" s="62"/>
      <c r="AH4" s="65">
        <f>SUM(AH2:AH3)</f>
        <v>1224</v>
      </c>
      <c r="AI4" s="75">
        <v>30</v>
      </c>
      <c r="AJ4" s="72">
        <f>COUNTIF(C4:AG4,"")-1</f>
        <v>6</v>
      </c>
      <c r="AK4" s="72">
        <f>AI4-AJ4</f>
        <v>24</v>
      </c>
    </row>
    <row r="5" spans="1:37" ht="15.75">
      <c r="A5" s="66"/>
      <c r="B5" s="61"/>
      <c r="C5" s="63"/>
      <c r="D5" s="63">
        <f>D4/D52*100</f>
        <v>1.6732716864817261</v>
      </c>
      <c r="E5" s="63">
        <f>E4/E52*100</f>
        <v>0.13210039630118892</v>
      </c>
      <c r="F5" s="63"/>
      <c r="G5" s="63">
        <f t="shared" ref="G5:L5" si="4">G4/G52*100</f>
        <v>1.2769704975781595</v>
      </c>
      <c r="H5" s="63">
        <f t="shared" si="4"/>
        <v>2.3778071334213999</v>
      </c>
      <c r="I5" s="63">
        <f t="shared" si="4"/>
        <v>1.8494055482166447</v>
      </c>
      <c r="J5" s="63">
        <f t="shared" si="4"/>
        <v>2.0695728753852927</v>
      </c>
      <c r="K5" s="63">
        <f t="shared" si="4"/>
        <v>2.4658740642888595</v>
      </c>
      <c r="L5" s="63">
        <f t="shared" si="4"/>
        <v>0.9687362395420519</v>
      </c>
      <c r="M5" s="63"/>
      <c r="N5" s="63">
        <f t="shared" ref="N5:S5" si="5">N4/N52*100</f>
        <v>2.4658740642888595</v>
      </c>
      <c r="O5" s="63">
        <f t="shared" si="5"/>
        <v>2.3337736679876704</v>
      </c>
      <c r="P5" s="63">
        <f t="shared" si="5"/>
        <v>2.0255394099515631</v>
      </c>
      <c r="Q5" s="63">
        <f t="shared" si="5"/>
        <v>2.2016732716864817</v>
      </c>
      <c r="R5" s="63">
        <f t="shared" si="5"/>
        <v>1.7173051519154559</v>
      </c>
      <c r="S5" s="63">
        <f t="shared" si="5"/>
        <v>0.8806693086745927</v>
      </c>
      <c r="T5" s="63"/>
      <c r="U5" s="63">
        <f t="shared" ref="U5:Z5" si="6">U4/U52*100</f>
        <v>3.126376045794804</v>
      </c>
      <c r="V5" s="63">
        <f t="shared" si="6"/>
        <v>3.9189784236019376</v>
      </c>
      <c r="W5" s="63">
        <f t="shared" si="6"/>
        <v>3.6107441655658303</v>
      </c>
      <c r="X5" s="63">
        <f t="shared" si="6"/>
        <v>3.0823425803610744</v>
      </c>
      <c r="Y5" s="63">
        <f t="shared" si="6"/>
        <v>3.1704095112285335</v>
      </c>
      <c r="Z5" s="63">
        <f t="shared" si="6"/>
        <v>1.2769704975781595</v>
      </c>
      <c r="AA5" s="63"/>
      <c r="AB5" s="63"/>
      <c r="AC5" s="63">
        <f>AC4/AC52*100</f>
        <v>3.3465433729634522</v>
      </c>
      <c r="AD5" s="63">
        <f>AD4/AD52*100</f>
        <v>3.742844561867019</v>
      </c>
      <c r="AE5" s="63">
        <f>AE4/AE52*100</f>
        <v>3.0383091149273449</v>
      </c>
      <c r="AF5" s="63">
        <f>AF4/AF52*100</f>
        <v>1.1448701012769706</v>
      </c>
      <c r="AG5" s="63"/>
      <c r="AH5" s="63">
        <f>AH4/(AK4*C52)*100</f>
        <v>2.2457067371202113</v>
      </c>
      <c r="AI5" s="68"/>
      <c r="AJ5" s="68"/>
      <c r="AK5" s="68"/>
    </row>
    <row r="6" spans="1:37" ht="15.75">
      <c r="A6" s="4" t="s">
        <v>8</v>
      </c>
      <c r="B6" s="5" t="s">
        <v>2</v>
      </c>
      <c r="C6" s="6" t="s">
        <v>6</v>
      </c>
      <c r="D6" s="58" t="s">
        <v>3</v>
      </c>
      <c r="E6" s="6">
        <v>6</v>
      </c>
      <c r="F6" s="6">
        <v>4</v>
      </c>
      <c r="G6" s="6">
        <v>5</v>
      </c>
      <c r="H6" s="6">
        <v>5</v>
      </c>
      <c r="I6" s="6" t="s">
        <v>6</v>
      </c>
      <c r="J6" s="6">
        <v>1</v>
      </c>
      <c r="K6" s="58" t="s">
        <v>3</v>
      </c>
      <c r="L6" s="6">
        <v>7</v>
      </c>
      <c r="M6" s="6">
        <v>4</v>
      </c>
      <c r="N6" s="6">
        <v>6</v>
      </c>
      <c r="O6" s="6">
        <v>4</v>
      </c>
      <c r="P6" s="6">
        <v>5</v>
      </c>
      <c r="Q6" s="6">
        <v>3</v>
      </c>
      <c r="R6" s="58" t="s">
        <v>3</v>
      </c>
      <c r="S6" s="6">
        <v>6</v>
      </c>
      <c r="T6" s="6">
        <v>3</v>
      </c>
      <c r="U6" s="6">
        <v>7</v>
      </c>
      <c r="V6" s="6">
        <v>3</v>
      </c>
      <c r="W6" s="6">
        <v>2</v>
      </c>
      <c r="X6" s="6">
        <v>4</v>
      </c>
      <c r="Y6" s="58" t="s">
        <v>3</v>
      </c>
      <c r="Z6" s="6">
        <v>4</v>
      </c>
      <c r="AA6" s="6">
        <v>5</v>
      </c>
      <c r="AB6" s="6">
        <v>3</v>
      </c>
      <c r="AC6" s="6">
        <v>5</v>
      </c>
      <c r="AD6" s="6">
        <v>6</v>
      </c>
      <c r="AE6" s="6">
        <v>1</v>
      </c>
      <c r="AF6" s="58" t="s">
        <v>3</v>
      </c>
      <c r="AG6" s="6">
        <v>2</v>
      </c>
      <c r="AH6" s="64">
        <f t="shared" si="0"/>
        <v>101</v>
      </c>
      <c r="AI6" s="69"/>
      <c r="AJ6" s="69"/>
      <c r="AK6" s="69"/>
    </row>
    <row r="7" spans="1:37" ht="15.75">
      <c r="A7" s="4" t="s">
        <v>8</v>
      </c>
      <c r="B7" s="5" t="s">
        <v>5</v>
      </c>
      <c r="C7" s="6">
        <v>33</v>
      </c>
      <c r="D7" s="58" t="s">
        <v>3</v>
      </c>
      <c r="E7" s="6">
        <v>65</v>
      </c>
      <c r="F7" s="6">
        <v>64</v>
      </c>
      <c r="G7" s="6">
        <v>64</v>
      </c>
      <c r="H7" s="6">
        <v>66</v>
      </c>
      <c r="I7" s="6">
        <v>47</v>
      </c>
      <c r="J7" s="6">
        <v>31</v>
      </c>
      <c r="K7" s="58" t="s">
        <v>3</v>
      </c>
      <c r="L7" s="6">
        <v>65</v>
      </c>
      <c r="M7" s="6">
        <v>65</v>
      </c>
      <c r="N7" s="6">
        <v>66</v>
      </c>
      <c r="O7" s="6">
        <v>81</v>
      </c>
      <c r="P7" s="6">
        <v>68</v>
      </c>
      <c r="Q7" s="6">
        <v>60</v>
      </c>
      <c r="R7" s="58" t="s">
        <v>3</v>
      </c>
      <c r="S7" s="6">
        <v>73</v>
      </c>
      <c r="T7" s="6">
        <v>82</v>
      </c>
      <c r="U7" s="6">
        <v>65</v>
      </c>
      <c r="V7" s="6">
        <v>100</v>
      </c>
      <c r="W7" s="6">
        <v>47</v>
      </c>
      <c r="X7" s="6">
        <v>34</v>
      </c>
      <c r="Y7" s="58" t="s">
        <v>3</v>
      </c>
      <c r="Z7" s="6">
        <v>48</v>
      </c>
      <c r="AA7" s="6">
        <v>78</v>
      </c>
      <c r="AB7" s="6">
        <v>75</v>
      </c>
      <c r="AC7" s="6">
        <v>79</v>
      </c>
      <c r="AD7" s="6">
        <v>63</v>
      </c>
      <c r="AE7" s="6">
        <v>57</v>
      </c>
      <c r="AF7" s="58" t="s">
        <v>3</v>
      </c>
      <c r="AG7" s="6">
        <v>69</v>
      </c>
      <c r="AH7" s="64">
        <f t="shared" si="0"/>
        <v>1645</v>
      </c>
      <c r="AI7" s="69"/>
      <c r="AJ7" s="69"/>
      <c r="AK7" s="69"/>
    </row>
    <row r="8" spans="1:37" ht="15.75">
      <c r="A8" s="66"/>
      <c r="B8" s="61"/>
      <c r="C8" s="67">
        <f>SUM(C6:C7)</f>
        <v>33</v>
      </c>
      <c r="D8" s="67"/>
      <c r="E8" s="67">
        <f t="shared" ref="E8:J8" si="7">SUM(E6:E7)</f>
        <v>71</v>
      </c>
      <c r="F8" s="67">
        <f t="shared" si="7"/>
        <v>68</v>
      </c>
      <c r="G8" s="67">
        <f t="shared" si="7"/>
        <v>69</v>
      </c>
      <c r="H8" s="67">
        <f t="shared" si="7"/>
        <v>71</v>
      </c>
      <c r="I8" s="67">
        <f t="shared" si="7"/>
        <v>47</v>
      </c>
      <c r="J8" s="67">
        <f t="shared" si="7"/>
        <v>32</v>
      </c>
      <c r="K8" s="67"/>
      <c r="L8" s="67">
        <f t="shared" ref="L8:Q8" si="8">SUM(L6:L7)</f>
        <v>72</v>
      </c>
      <c r="M8" s="67">
        <f t="shared" si="8"/>
        <v>69</v>
      </c>
      <c r="N8" s="67">
        <f t="shared" si="8"/>
        <v>72</v>
      </c>
      <c r="O8" s="67">
        <f t="shared" si="8"/>
        <v>85</v>
      </c>
      <c r="P8" s="67">
        <f t="shared" si="8"/>
        <v>73</v>
      </c>
      <c r="Q8" s="67">
        <f t="shared" si="8"/>
        <v>63</v>
      </c>
      <c r="R8" s="67"/>
      <c r="S8" s="67">
        <f t="shared" ref="S8:X8" si="9">SUM(S6:S7)</f>
        <v>79</v>
      </c>
      <c r="T8" s="67">
        <f t="shared" si="9"/>
        <v>85</v>
      </c>
      <c r="U8" s="67">
        <f t="shared" si="9"/>
        <v>72</v>
      </c>
      <c r="V8" s="67">
        <f t="shared" si="9"/>
        <v>103</v>
      </c>
      <c r="W8" s="67">
        <f t="shared" si="9"/>
        <v>49</v>
      </c>
      <c r="X8" s="67">
        <f t="shared" si="9"/>
        <v>38</v>
      </c>
      <c r="Y8" s="67"/>
      <c r="Z8" s="67">
        <f t="shared" ref="Z8:AE8" si="10">SUM(Z6:Z7)</f>
        <v>52</v>
      </c>
      <c r="AA8" s="67">
        <f t="shared" si="10"/>
        <v>83</v>
      </c>
      <c r="AB8" s="67">
        <f t="shared" si="10"/>
        <v>78</v>
      </c>
      <c r="AC8" s="67">
        <f t="shared" si="10"/>
        <v>84</v>
      </c>
      <c r="AD8" s="67">
        <f t="shared" si="10"/>
        <v>69</v>
      </c>
      <c r="AE8" s="67">
        <f t="shared" si="10"/>
        <v>58</v>
      </c>
      <c r="AF8" s="67"/>
      <c r="AG8" s="67">
        <f>SUM(AG6:AG7)</f>
        <v>71</v>
      </c>
      <c r="AH8" s="65">
        <f>SUM(AH6:AH7)</f>
        <v>1746</v>
      </c>
      <c r="AI8" s="75">
        <v>31</v>
      </c>
      <c r="AJ8" s="72">
        <f>COUNTIF(C8:AG8,"")</f>
        <v>5</v>
      </c>
      <c r="AK8" s="72">
        <f>AI8-AJ8</f>
        <v>26</v>
      </c>
    </row>
    <row r="9" spans="1:37" ht="15.75">
      <c r="A9" s="66"/>
      <c r="B9" s="61"/>
      <c r="C9" s="63">
        <f>C8/C52*100</f>
        <v>1.4531043593130779</v>
      </c>
      <c r="D9" s="63"/>
      <c r="E9" s="63">
        <f t="shared" ref="E9:J9" si="11">E8/E52*100</f>
        <v>3.126376045794804</v>
      </c>
      <c r="F9" s="63">
        <f t="shared" si="11"/>
        <v>2.9942756494936154</v>
      </c>
      <c r="G9" s="63">
        <f t="shared" si="11"/>
        <v>3.0383091149273449</v>
      </c>
      <c r="H9" s="63">
        <f t="shared" si="11"/>
        <v>3.126376045794804</v>
      </c>
      <c r="I9" s="63">
        <f t="shared" si="11"/>
        <v>2.0695728753852927</v>
      </c>
      <c r="J9" s="63">
        <f t="shared" si="11"/>
        <v>1.4090708938793484</v>
      </c>
      <c r="K9" s="63"/>
      <c r="L9" s="63">
        <f t="shared" ref="L9:Q9" si="12">L8/L52*100</f>
        <v>3.1704095112285335</v>
      </c>
      <c r="M9" s="63">
        <f t="shared" si="12"/>
        <v>3.0383091149273449</v>
      </c>
      <c r="N9" s="63">
        <f t="shared" si="12"/>
        <v>3.1704095112285335</v>
      </c>
      <c r="O9" s="63">
        <f t="shared" si="12"/>
        <v>3.742844561867019</v>
      </c>
      <c r="P9" s="63">
        <f t="shared" si="12"/>
        <v>3.2144429766622635</v>
      </c>
      <c r="Q9" s="63">
        <f t="shared" si="12"/>
        <v>2.7741083223249667</v>
      </c>
      <c r="R9" s="63"/>
      <c r="S9" s="63">
        <f t="shared" ref="S9:X9" si="13">S8/S52*100</f>
        <v>3.4786437692646408</v>
      </c>
      <c r="T9" s="63">
        <f t="shared" si="13"/>
        <v>3.742844561867019</v>
      </c>
      <c r="U9" s="63">
        <f t="shared" si="13"/>
        <v>3.1704095112285335</v>
      </c>
      <c r="V9" s="63">
        <f t="shared" si="13"/>
        <v>4.5354469396741521</v>
      </c>
      <c r="W9" s="63">
        <f t="shared" si="13"/>
        <v>2.1576398062527522</v>
      </c>
      <c r="X9" s="63">
        <f t="shared" si="13"/>
        <v>1.6732716864817261</v>
      </c>
      <c r="Y9" s="63"/>
      <c r="Z9" s="63">
        <f t="shared" ref="Z9:AE9" si="14">Z8/Z52*100</f>
        <v>2.2897402025539413</v>
      </c>
      <c r="AA9" s="63">
        <f t="shared" si="14"/>
        <v>3.6547776309995594</v>
      </c>
      <c r="AB9" s="63">
        <f t="shared" si="14"/>
        <v>3.4346103038309117</v>
      </c>
      <c r="AC9" s="63">
        <f t="shared" si="14"/>
        <v>3.6988110964332894</v>
      </c>
      <c r="AD9" s="63">
        <f t="shared" si="14"/>
        <v>3.0383091149273449</v>
      </c>
      <c r="AE9" s="63">
        <f t="shared" si="14"/>
        <v>2.553940995156319</v>
      </c>
      <c r="AF9" s="63"/>
      <c r="AG9" s="63">
        <f>AG8/AG52*100</f>
        <v>3.126376045794804</v>
      </c>
      <c r="AH9" s="63">
        <f>AH8/(AK8*C52)*100</f>
        <v>2.9570165633573824</v>
      </c>
      <c r="AI9" s="68"/>
      <c r="AJ9" s="68"/>
      <c r="AK9" s="68"/>
    </row>
    <row r="10" spans="1:37" ht="15.75">
      <c r="A10" s="4" t="s">
        <v>10</v>
      </c>
      <c r="B10" s="5" t="s">
        <v>2</v>
      </c>
      <c r="C10" s="6">
        <v>8</v>
      </c>
      <c r="D10" s="6">
        <v>2</v>
      </c>
      <c r="E10" s="6">
        <v>2</v>
      </c>
      <c r="F10" s="58" t="s">
        <v>4</v>
      </c>
      <c r="G10" s="6">
        <v>3</v>
      </c>
      <c r="H10" s="58" t="s">
        <v>3</v>
      </c>
      <c r="I10" s="6">
        <v>10</v>
      </c>
      <c r="J10" s="6">
        <v>2</v>
      </c>
      <c r="K10" s="6">
        <v>3</v>
      </c>
      <c r="L10" s="6">
        <v>5</v>
      </c>
      <c r="M10" s="58" t="s">
        <v>4</v>
      </c>
      <c r="N10" s="6">
        <v>2</v>
      </c>
      <c r="O10" s="58" t="s">
        <v>3</v>
      </c>
      <c r="P10" s="6">
        <v>9</v>
      </c>
      <c r="Q10" s="58" t="s">
        <v>4</v>
      </c>
      <c r="R10" s="6">
        <v>2</v>
      </c>
      <c r="S10" s="6">
        <v>1</v>
      </c>
      <c r="T10" s="6">
        <v>3</v>
      </c>
      <c r="U10" s="6">
        <v>2</v>
      </c>
      <c r="V10" s="58" t="s">
        <v>3</v>
      </c>
      <c r="W10" s="6">
        <v>3</v>
      </c>
      <c r="X10" s="6">
        <v>2</v>
      </c>
      <c r="Y10" s="6">
        <v>4</v>
      </c>
      <c r="Z10" s="58" t="s">
        <v>4</v>
      </c>
      <c r="AA10" s="58" t="s">
        <v>4</v>
      </c>
      <c r="AB10" s="6" t="s">
        <v>6</v>
      </c>
      <c r="AC10" s="58" t="s">
        <v>3</v>
      </c>
      <c r="AD10" s="6">
        <v>2</v>
      </c>
      <c r="AE10" s="6">
        <v>1</v>
      </c>
      <c r="AF10" s="6">
        <v>4</v>
      </c>
      <c r="AG10" s="6">
        <v>3</v>
      </c>
      <c r="AH10" s="64">
        <f t="shared" si="0"/>
        <v>73</v>
      </c>
      <c r="AI10" s="69"/>
      <c r="AJ10" s="69"/>
      <c r="AK10" s="69"/>
    </row>
    <row r="11" spans="1:37" ht="15.75">
      <c r="A11" s="4" t="s">
        <v>10</v>
      </c>
      <c r="B11" s="5" t="s">
        <v>5</v>
      </c>
      <c r="C11" s="6">
        <v>62</v>
      </c>
      <c r="D11" s="6">
        <v>58</v>
      </c>
      <c r="E11" s="6">
        <v>56</v>
      </c>
      <c r="F11" s="58" t="s">
        <v>4</v>
      </c>
      <c r="G11" s="6">
        <v>30</v>
      </c>
      <c r="H11" s="58" t="s">
        <v>3</v>
      </c>
      <c r="I11" s="6">
        <v>60</v>
      </c>
      <c r="J11" s="6">
        <v>44</v>
      </c>
      <c r="K11" s="6">
        <v>62</v>
      </c>
      <c r="L11" s="6">
        <v>32</v>
      </c>
      <c r="M11" s="58" t="s">
        <v>4</v>
      </c>
      <c r="N11" s="6">
        <v>55</v>
      </c>
      <c r="O11" s="58" t="s">
        <v>3</v>
      </c>
      <c r="P11" s="6" t="s">
        <v>6</v>
      </c>
      <c r="Q11" s="58" t="s">
        <v>4</v>
      </c>
      <c r="R11" s="6">
        <v>35</v>
      </c>
      <c r="S11" s="6">
        <v>68</v>
      </c>
      <c r="T11" s="6">
        <v>50</v>
      </c>
      <c r="U11" s="6">
        <v>28</v>
      </c>
      <c r="V11" s="58" t="s">
        <v>3</v>
      </c>
      <c r="W11" s="6">
        <v>46</v>
      </c>
      <c r="X11" s="6">
        <v>55</v>
      </c>
      <c r="Y11" s="6">
        <v>57</v>
      </c>
      <c r="Z11" s="58" t="s">
        <v>4</v>
      </c>
      <c r="AA11" s="58" t="s">
        <v>4</v>
      </c>
      <c r="AB11" s="6">
        <v>34</v>
      </c>
      <c r="AC11" s="58" t="s">
        <v>3</v>
      </c>
      <c r="AD11" s="6">
        <v>68</v>
      </c>
      <c r="AE11" s="6">
        <v>48</v>
      </c>
      <c r="AF11" s="6">
        <v>57</v>
      </c>
      <c r="AG11" s="6">
        <v>45</v>
      </c>
      <c r="AH11" s="64">
        <f t="shared" si="0"/>
        <v>1050</v>
      </c>
      <c r="AI11" s="69"/>
      <c r="AJ11" s="69"/>
      <c r="AK11" s="69"/>
    </row>
    <row r="12" spans="1:37" ht="15.75">
      <c r="A12" s="66"/>
      <c r="B12" s="61"/>
      <c r="C12" s="67">
        <f>SUM(C10:C11)</f>
        <v>70</v>
      </c>
      <c r="D12" s="67">
        <f>SUM(D10:D11)</f>
        <v>60</v>
      </c>
      <c r="E12" s="67">
        <f>SUM(E10:E11)</f>
        <v>58</v>
      </c>
      <c r="F12" s="67"/>
      <c r="G12" s="67">
        <f>SUM(G10:G11)</f>
        <v>33</v>
      </c>
      <c r="H12" s="67"/>
      <c r="I12" s="67">
        <f>SUM(I10:I11)</f>
        <v>70</v>
      </c>
      <c r="J12" s="67">
        <f>SUM(J10:J11)</f>
        <v>46</v>
      </c>
      <c r="K12" s="67">
        <f>SUM(K10:K11)</f>
        <v>65</v>
      </c>
      <c r="L12" s="67">
        <f>SUM(L10:L11)</f>
        <v>37</v>
      </c>
      <c r="M12" s="67"/>
      <c r="N12" s="67">
        <f>SUM(N10:N11)</f>
        <v>57</v>
      </c>
      <c r="O12" s="67"/>
      <c r="P12" s="67">
        <f>SUM(P10:P11)</f>
        <v>9</v>
      </c>
      <c r="Q12" s="67"/>
      <c r="R12" s="67">
        <f>SUM(R10:R11)</f>
        <v>37</v>
      </c>
      <c r="S12" s="67">
        <f>SUM(S10:S11)</f>
        <v>69</v>
      </c>
      <c r="T12" s="67">
        <f>SUM(T10:T11)</f>
        <v>53</v>
      </c>
      <c r="U12" s="67">
        <f>SUM(U10:U11)</f>
        <v>30</v>
      </c>
      <c r="V12" s="67"/>
      <c r="W12" s="67">
        <f>SUM(W10:W11)</f>
        <v>49</v>
      </c>
      <c r="X12" s="67">
        <f>SUM(X10:X11)</f>
        <v>57</v>
      </c>
      <c r="Y12" s="67">
        <f>SUM(Y10:Y11)</f>
        <v>61</v>
      </c>
      <c r="Z12" s="67"/>
      <c r="AA12" s="67"/>
      <c r="AB12" s="67">
        <f>SUM(AB10:AB11)</f>
        <v>34</v>
      </c>
      <c r="AC12" s="67"/>
      <c r="AD12" s="67">
        <f>SUM(AD10:AD11)</f>
        <v>70</v>
      </c>
      <c r="AE12" s="67">
        <f>SUM(AE10:AE11)</f>
        <v>49</v>
      </c>
      <c r="AF12" s="67">
        <f>SUM(AF10:AF11)</f>
        <v>61</v>
      </c>
      <c r="AG12" s="67">
        <f>SUM(AG10:AG11)</f>
        <v>48</v>
      </c>
      <c r="AH12" s="65">
        <f>SUM(AH10:AH11)</f>
        <v>1123</v>
      </c>
      <c r="AI12" s="75">
        <v>31</v>
      </c>
      <c r="AJ12" s="72">
        <f>COUNTIF(C12:AG12,"")</f>
        <v>9</v>
      </c>
      <c r="AK12" s="72">
        <f>AI12-AJ12</f>
        <v>22</v>
      </c>
    </row>
    <row r="13" spans="1:37" ht="15.75">
      <c r="A13" s="66"/>
      <c r="B13" s="61"/>
      <c r="C13" s="63">
        <f>C12/C52*100</f>
        <v>3.0823425803610744</v>
      </c>
      <c r="D13" s="63">
        <f>D12/D52*100</f>
        <v>2.6420079260237781</v>
      </c>
      <c r="E13" s="63">
        <f>E12/E52*100</f>
        <v>2.553940995156319</v>
      </c>
      <c r="F13" s="63"/>
      <c r="G13" s="63">
        <f>G12/G52*100</f>
        <v>1.4531043593130779</v>
      </c>
      <c r="H13" s="63"/>
      <c r="I13" s="63">
        <f>I12/I52*100</f>
        <v>3.0823425803610744</v>
      </c>
      <c r="J13" s="63">
        <f>J12/J52*100</f>
        <v>2.0255394099515631</v>
      </c>
      <c r="K13" s="63">
        <f>K12/K52*100</f>
        <v>2.8621752531924263</v>
      </c>
      <c r="L13" s="63">
        <f>L12/L52*100</f>
        <v>1.6292382210479965</v>
      </c>
      <c r="M13" s="63"/>
      <c r="N13" s="63">
        <f>N12/N52*100</f>
        <v>2.509907529722589</v>
      </c>
      <c r="O13" s="63"/>
      <c r="P13" s="63">
        <f>P12/P52*100</f>
        <v>0.39630118890356669</v>
      </c>
      <c r="Q13" s="63"/>
      <c r="R13" s="63">
        <f>R12/R52*100</f>
        <v>1.6292382210479965</v>
      </c>
      <c r="S13" s="63">
        <f>S12/S52*100</f>
        <v>3.0383091149273449</v>
      </c>
      <c r="T13" s="63">
        <f>T12/T52*100</f>
        <v>2.3337736679876704</v>
      </c>
      <c r="U13" s="63">
        <f>U12/U52*100</f>
        <v>1.321003963011889</v>
      </c>
      <c r="V13" s="63"/>
      <c r="W13" s="63">
        <f>W12/W52*100</f>
        <v>2.1576398062527522</v>
      </c>
      <c r="X13" s="63">
        <f>X12/X52*100</f>
        <v>2.509907529722589</v>
      </c>
      <c r="Y13" s="63">
        <f>Y12/Y52*100</f>
        <v>2.6860413914575076</v>
      </c>
      <c r="Z13" s="63"/>
      <c r="AA13" s="63"/>
      <c r="AB13" s="63">
        <f>AB12/AB52*100</f>
        <v>1.4971378247468077</v>
      </c>
      <c r="AC13" s="63"/>
      <c r="AD13" s="63">
        <f>AD12/AD52*100</f>
        <v>3.0823425803610744</v>
      </c>
      <c r="AE13" s="63">
        <f>AE12/AE52*100</f>
        <v>2.1576398062527522</v>
      </c>
      <c r="AF13" s="63">
        <f>AF12/AF52*100</f>
        <v>2.6860413914575076</v>
      </c>
      <c r="AG13" s="63">
        <f>AG12/AG52*100</f>
        <v>2.1136063408190227</v>
      </c>
      <c r="AH13" s="63">
        <f>AH12/(AK12*C52)*100</f>
        <v>2.2477082582762899</v>
      </c>
      <c r="AI13" s="68"/>
      <c r="AJ13" s="68"/>
      <c r="AK13" s="68"/>
    </row>
    <row r="14" spans="1:37" ht="15.75">
      <c r="A14" s="4" t="s">
        <v>12</v>
      </c>
      <c r="B14" s="5" t="s">
        <v>2</v>
      </c>
      <c r="C14" s="6">
        <v>2</v>
      </c>
      <c r="D14" s="58" t="s">
        <v>4</v>
      </c>
      <c r="E14" s="58" t="s">
        <v>3</v>
      </c>
      <c r="F14" s="6">
        <v>2</v>
      </c>
      <c r="G14" s="6">
        <v>1</v>
      </c>
      <c r="H14" s="6">
        <v>5</v>
      </c>
      <c r="I14" s="6">
        <v>1</v>
      </c>
      <c r="J14" s="58" t="s">
        <v>4</v>
      </c>
      <c r="K14" s="6">
        <v>1</v>
      </c>
      <c r="L14" s="58" t="s">
        <v>3</v>
      </c>
      <c r="M14" s="6">
        <v>8</v>
      </c>
      <c r="N14" s="6">
        <v>3</v>
      </c>
      <c r="O14" s="6" t="s">
        <v>6</v>
      </c>
      <c r="P14" s="6">
        <v>2</v>
      </c>
      <c r="Q14" s="6">
        <v>2</v>
      </c>
      <c r="R14" s="6">
        <v>2</v>
      </c>
      <c r="S14" s="58" t="s">
        <v>3</v>
      </c>
      <c r="T14" s="6">
        <v>1</v>
      </c>
      <c r="U14" s="58" t="s">
        <v>4</v>
      </c>
      <c r="V14" s="6">
        <v>6</v>
      </c>
      <c r="W14" s="6">
        <v>6</v>
      </c>
      <c r="X14" s="6">
        <v>5</v>
      </c>
      <c r="Y14" s="6">
        <v>6</v>
      </c>
      <c r="Z14" s="58" t="s">
        <v>3</v>
      </c>
      <c r="AA14" s="6">
        <v>7</v>
      </c>
      <c r="AB14" s="6">
        <v>4</v>
      </c>
      <c r="AC14" s="6">
        <v>5</v>
      </c>
      <c r="AD14" s="6">
        <v>2</v>
      </c>
      <c r="AE14" s="58" t="s">
        <v>4</v>
      </c>
      <c r="AF14" s="58" t="s">
        <v>4</v>
      </c>
      <c r="AG14" s="6"/>
      <c r="AH14" s="64">
        <f t="shared" si="0"/>
        <v>71</v>
      </c>
      <c r="AI14" s="69"/>
      <c r="AJ14" s="69"/>
      <c r="AK14" s="69"/>
    </row>
    <row r="15" spans="1:37" ht="15.75">
      <c r="A15" s="4" t="s">
        <v>12</v>
      </c>
      <c r="B15" s="5" t="s">
        <v>5</v>
      </c>
      <c r="C15" s="6">
        <v>38</v>
      </c>
      <c r="D15" s="58" t="s">
        <v>4</v>
      </c>
      <c r="E15" s="58" t="s">
        <v>3</v>
      </c>
      <c r="F15" s="6">
        <v>57</v>
      </c>
      <c r="G15" s="6">
        <v>49</v>
      </c>
      <c r="H15" s="6">
        <v>75</v>
      </c>
      <c r="I15" s="6">
        <v>68</v>
      </c>
      <c r="J15" s="58" t="s">
        <v>4</v>
      </c>
      <c r="K15" s="6">
        <v>44</v>
      </c>
      <c r="L15" s="58" t="s">
        <v>3</v>
      </c>
      <c r="M15" s="6">
        <v>74</v>
      </c>
      <c r="N15" s="6">
        <v>45</v>
      </c>
      <c r="O15" s="6">
        <v>71</v>
      </c>
      <c r="P15" s="6">
        <v>58</v>
      </c>
      <c r="Q15" s="6">
        <v>61</v>
      </c>
      <c r="R15" s="6">
        <v>42</v>
      </c>
      <c r="S15" s="58" t="s">
        <v>3</v>
      </c>
      <c r="T15" s="6">
        <v>51</v>
      </c>
      <c r="U15" s="58" t="s">
        <v>4</v>
      </c>
      <c r="V15" s="6">
        <v>56</v>
      </c>
      <c r="W15" s="6">
        <v>36</v>
      </c>
      <c r="X15" s="6">
        <v>19</v>
      </c>
      <c r="Y15" s="6">
        <v>33</v>
      </c>
      <c r="Z15" s="58" t="s">
        <v>3</v>
      </c>
      <c r="AA15" s="6">
        <v>40</v>
      </c>
      <c r="AB15" s="6">
        <v>54</v>
      </c>
      <c r="AC15" s="6">
        <v>33</v>
      </c>
      <c r="AD15" s="6">
        <v>58</v>
      </c>
      <c r="AE15" s="58" t="s">
        <v>4</v>
      </c>
      <c r="AF15" s="58" t="s">
        <v>4</v>
      </c>
      <c r="AG15" s="6"/>
      <c r="AH15" s="64">
        <f t="shared" si="0"/>
        <v>1062</v>
      </c>
      <c r="AI15" s="69"/>
      <c r="AJ15" s="69"/>
      <c r="AK15" s="69"/>
    </row>
    <row r="16" spans="1:37" ht="15.75">
      <c r="A16" s="66"/>
      <c r="B16" s="61"/>
      <c r="C16" s="67">
        <f>SUM(C14:C15)</f>
        <v>40</v>
      </c>
      <c r="D16" s="67"/>
      <c r="E16" s="67"/>
      <c r="F16" s="67">
        <f>SUM(F14:F15)</f>
        <v>59</v>
      </c>
      <c r="G16" s="67">
        <f>SUM(G14:G15)</f>
        <v>50</v>
      </c>
      <c r="H16" s="67">
        <f>SUM(H14:H15)</f>
        <v>80</v>
      </c>
      <c r="I16" s="67">
        <f>SUM(I14:I15)</f>
        <v>69</v>
      </c>
      <c r="J16" s="67"/>
      <c r="K16" s="67">
        <f>SUM(K14:K15)</f>
        <v>45</v>
      </c>
      <c r="L16" s="67"/>
      <c r="M16" s="67">
        <f t="shared" ref="M16:R16" si="15">SUM(M14:M15)</f>
        <v>82</v>
      </c>
      <c r="N16" s="67">
        <f t="shared" si="15"/>
        <v>48</v>
      </c>
      <c r="O16" s="67">
        <f t="shared" si="15"/>
        <v>71</v>
      </c>
      <c r="P16" s="67">
        <f t="shared" si="15"/>
        <v>60</v>
      </c>
      <c r="Q16" s="67">
        <f t="shared" si="15"/>
        <v>63</v>
      </c>
      <c r="R16" s="67">
        <f t="shared" si="15"/>
        <v>44</v>
      </c>
      <c r="S16" s="67"/>
      <c r="T16" s="67">
        <f>SUM(T14:T15)</f>
        <v>52</v>
      </c>
      <c r="U16" s="67"/>
      <c r="V16" s="67">
        <f>SUM(V14:V15)</f>
        <v>62</v>
      </c>
      <c r="W16" s="67">
        <f>SUM(W14:W15)</f>
        <v>42</v>
      </c>
      <c r="X16" s="67">
        <f>SUM(X14:X15)</f>
        <v>24</v>
      </c>
      <c r="Y16" s="67">
        <f>SUM(Y14:Y15)</f>
        <v>39</v>
      </c>
      <c r="Z16" s="67"/>
      <c r="AA16" s="67">
        <f>SUM(AA14:AA15)</f>
        <v>47</v>
      </c>
      <c r="AB16" s="67">
        <f>SUM(AB14:AB15)</f>
        <v>58</v>
      </c>
      <c r="AC16" s="67">
        <f>SUM(AC14:AC15)</f>
        <v>38</v>
      </c>
      <c r="AD16" s="67">
        <f>SUM(AD14:AD15)</f>
        <v>60</v>
      </c>
      <c r="AE16" s="67"/>
      <c r="AF16" s="67"/>
      <c r="AG16" s="67"/>
      <c r="AH16" s="65">
        <f>SUM(AH14:AH15)</f>
        <v>1133</v>
      </c>
      <c r="AI16" s="75">
        <v>30</v>
      </c>
      <c r="AJ16" s="72">
        <f>COUNTIF(C16:AG16,"")-1</f>
        <v>9</v>
      </c>
      <c r="AK16" s="72">
        <f>AI16-AJ16</f>
        <v>21</v>
      </c>
    </row>
    <row r="17" spans="1:37" ht="15.75">
      <c r="A17" s="66"/>
      <c r="B17" s="61"/>
      <c r="C17" s="63">
        <f>C16/C52*100</f>
        <v>1.7613386173491854</v>
      </c>
      <c r="D17" s="63"/>
      <c r="E17" s="63"/>
      <c r="F17" s="63">
        <f>F16/F52*100</f>
        <v>2.5979744605900486</v>
      </c>
      <c r="G17" s="63">
        <f>G16/G52*100</f>
        <v>2.2016732716864817</v>
      </c>
      <c r="H17" s="63">
        <f>H16/H52*100</f>
        <v>3.5226772346983708</v>
      </c>
      <c r="I17" s="63">
        <f>I16/I52*100</f>
        <v>3.0383091149273449</v>
      </c>
      <c r="J17" s="63"/>
      <c r="K17" s="63">
        <f>K16/K52*100</f>
        <v>1.9815059445178336</v>
      </c>
      <c r="L17" s="63"/>
      <c r="M17" s="63">
        <f t="shared" ref="M17:R17" si="16">M16/M52*100</f>
        <v>3.6107441655658303</v>
      </c>
      <c r="N17" s="63">
        <f t="shared" si="16"/>
        <v>2.1136063408190227</v>
      </c>
      <c r="O17" s="63">
        <f t="shared" si="16"/>
        <v>3.126376045794804</v>
      </c>
      <c r="P17" s="63">
        <f t="shared" si="16"/>
        <v>2.6420079260237781</v>
      </c>
      <c r="Q17" s="63">
        <f t="shared" si="16"/>
        <v>2.7741083223249667</v>
      </c>
      <c r="R17" s="63">
        <f t="shared" si="16"/>
        <v>1.9374724790841038</v>
      </c>
      <c r="S17" s="63"/>
      <c r="T17" s="63">
        <f>T16/T52*100</f>
        <v>2.2897402025539413</v>
      </c>
      <c r="U17" s="63"/>
      <c r="V17" s="63">
        <f>V16/V52*100</f>
        <v>2.7300748568912372</v>
      </c>
      <c r="W17" s="63">
        <f>W16/W52*100</f>
        <v>1.8494055482166447</v>
      </c>
      <c r="X17" s="63">
        <f>X16/X52*100</f>
        <v>1.0568031704095113</v>
      </c>
      <c r="Y17" s="63">
        <f>Y16/Y52*100</f>
        <v>1.7173051519154559</v>
      </c>
      <c r="Z17" s="63"/>
      <c r="AA17" s="63">
        <f>AA16/AA52*100</f>
        <v>2.0695728753852927</v>
      </c>
      <c r="AB17" s="63">
        <f>AB16/AB52*100</f>
        <v>2.553940995156319</v>
      </c>
      <c r="AC17" s="63">
        <f>AC16/AC52*100</f>
        <v>1.6732716864817261</v>
      </c>
      <c r="AD17" s="63">
        <f>AD16/AD52*100</f>
        <v>2.6420079260237781</v>
      </c>
      <c r="AE17" s="63"/>
      <c r="AF17" s="63"/>
      <c r="AG17" s="63"/>
      <c r="AH17" s="63">
        <f>AH16/(AK16*C52)*100</f>
        <v>2.3757103017340797</v>
      </c>
      <c r="AI17" s="68"/>
      <c r="AJ17" s="68"/>
      <c r="AK17" s="68"/>
    </row>
    <row r="18" spans="1:37" ht="15.75">
      <c r="A18" s="4" t="s">
        <v>14</v>
      </c>
      <c r="B18" s="5" t="s">
        <v>2</v>
      </c>
      <c r="C18" s="58" t="s">
        <v>3</v>
      </c>
      <c r="D18" s="58" t="s">
        <v>4</v>
      </c>
      <c r="E18" s="6">
        <v>3</v>
      </c>
      <c r="F18" s="6">
        <v>7</v>
      </c>
      <c r="G18" s="58" t="s">
        <v>4</v>
      </c>
      <c r="H18" s="6">
        <v>6</v>
      </c>
      <c r="I18" s="6" t="s">
        <v>6</v>
      </c>
      <c r="J18" s="58" t="s">
        <v>3</v>
      </c>
      <c r="K18" s="6">
        <v>7</v>
      </c>
      <c r="L18" s="6">
        <v>3</v>
      </c>
      <c r="M18" s="6">
        <v>2</v>
      </c>
      <c r="N18" s="6">
        <v>2</v>
      </c>
      <c r="O18" s="6">
        <v>2</v>
      </c>
      <c r="P18" s="6">
        <v>2</v>
      </c>
      <c r="Q18" s="58" t="s">
        <v>3</v>
      </c>
      <c r="R18" s="6">
        <v>4</v>
      </c>
      <c r="S18" s="6">
        <v>2</v>
      </c>
      <c r="T18" s="58" t="s">
        <v>4</v>
      </c>
      <c r="U18" s="6">
        <v>1</v>
      </c>
      <c r="V18" s="58" t="s">
        <v>4</v>
      </c>
      <c r="W18" s="7"/>
      <c r="X18" s="58" t="s">
        <v>3</v>
      </c>
      <c r="Y18" s="7"/>
      <c r="Z18" s="7"/>
      <c r="AA18" s="7"/>
      <c r="AB18" s="7"/>
      <c r="AC18" s="7"/>
      <c r="AD18" s="7"/>
      <c r="AE18" s="58" t="s">
        <v>3</v>
      </c>
      <c r="AF18" s="7"/>
      <c r="AG18" s="7"/>
      <c r="AH18" s="64">
        <f t="shared" si="0"/>
        <v>41</v>
      </c>
      <c r="AI18" s="69"/>
      <c r="AJ18" s="69"/>
      <c r="AK18" s="69"/>
    </row>
    <row r="19" spans="1:37" ht="15.75">
      <c r="A19" s="4" t="s">
        <v>14</v>
      </c>
      <c r="B19" s="5" t="s">
        <v>5</v>
      </c>
      <c r="C19" s="58" t="s">
        <v>3</v>
      </c>
      <c r="D19" s="58" t="s">
        <v>4</v>
      </c>
      <c r="E19" s="6">
        <v>20</v>
      </c>
      <c r="F19" s="6">
        <v>11</v>
      </c>
      <c r="G19" s="58" t="s">
        <v>4</v>
      </c>
      <c r="H19" s="6">
        <v>10</v>
      </c>
      <c r="I19" s="6">
        <v>18</v>
      </c>
      <c r="J19" s="58" t="s">
        <v>3</v>
      </c>
      <c r="K19" s="6">
        <v>27</v>
      </c>
      <c r="L19" s="6">
        <v>11</v>
      </c>
      <c r="M19" s="6">
        <v>10</v>
      </c>
      <c r="N19" s="6">
        <v>4</v>
      </c>
      <c r="O19" s="6">
        <v>11</v>
      </c>
      <c r="P19" s="6">
        <v>5</v>
      </c>
      <c r="Q19" s="58" t="s">
        <v>3</v>
      </c>
      <c r="R19" s="6">
        <v>4</v>
      </c>
      <c r="S19" s="6">
        <v>2</v>
      </c>
      <c r="T19" s="58" t="s">
        <v>4</v>
      </c>
      <c r="U19" s="6" t="s">
        <v>6</v>
      </c>
      <c r="V19" s="58" t="s">
        <v>4</v>
      </c>
      <c r="W19" s="7"/>
      <c r="X19" s="58" t="s">
        <v>3</v>
      </c>
      <c r="Y19" s="7"/>
      <c r="Z19" s="7"/>
      <c r="AA19" s="7"/>
      <c r="AB19" s="7"/>
      <c r="AC19" s="7"/>
      <c r="AD19" s="7"/>
      <c r="AE19" s="58" t="s">
        <v>3</v>
      </c>
      <c r="AF19" s="7"/>
      <c r="AG19" s="7"/>
      <c r="AH19" s="64">
        <f t="shared" si="0"/>
        <v>133</v>
      </c>
      <c r="AI19" s="69"/>
      <c r="AJ19" s="69"/>
      <c r="AK19" s="69"/>
    </row>
    <row r="20" spans="1:37" ht="15.75">
      <c r="A20" s="66"/>
      <c r="B20" s="61"/>
      <c r="C20" s="67"/>
      <c r="D20" s="67">
        <f>SUM(D18:D19)</f>
        <v>0</v>
      </c>
      <c r="E20" s="67">
        <f>SUM(E18:E19)</f>
        <v>23</v>
      </c>
      <c r="F20" s="67">
        <f>SUM(F18:F19)</f>
        <v>18</v>
      </c>
      <c r="G20" s="67"/>
      <c r="H20" s="67">
        <f>SUM(H18:H19)</f>
        <v>16</v>
      </c>
      <c r="I20" s="67">
        <f>SUM(I18:I19)</f>
        <v>18</v>
      </c>
      <c r="J20" s="67"/>
      <c r="K20" s="67">
        <f t="shared" ref="K20:P20" si="17">SUM(K18:K19)</f>
        <v>34</v>
      </c>
      <c r="L20" s="67">
        <f t="shared" si="17"/>
        <v>14</v>
      </c>
      <c r="M20" s="67">
        <f t="shared" si="17"/>
        <v>12</v>
      </c>
      <c r="N20" s="67">
        <f t="shared" si="17"/>
        <v>6</v>
      </c>
      <c r="O20" s="67">
        <f t="shared" si="17"/>
        <v>13</v>
      </c>
      <c r="P20" s="67">
        <f t="shared" si="17"/>
        <v>7</v>
      </c>
      <c r="Q20" s="67"/>
      <c r="R20" s="67">
        <f>SUM(R18:R19)</f>
        <v>8</v>
      </c>
      <c r="S20" s="67">
        <f>SUM(S18:S19)</f>
        <v>4</v>
      </c>
      <c r="T20" s="67"/>
      <c r="U20" s="67">
        <f>SUM(U18:U19)</f>
        <v>1</v>
      </c>
      <c r="V20" s="67"/>
      <c r="W20" s="67">
        <f>SUM(W18:W19)</f>
        <v>0</v>
      </c>
      <c r="X20" s="67"/>
      <c r="Y20" s="67">
        <f t="shared" ref="Y20:AD20" si="18">SUM(Y18:Y19)</f>
        <v>0</v>
      </c>
      <c r="Z20" s="67">
        <f t="shared" si="18"/>
        <v>0</v>
      </c>
      <c r="AA20" s="67">
        <f t="shared" si="18"/>
        <v>0</v>
      </c>
      <c r="AB20" s="67">
        <f t="shared" si="18"/>
        <v>0</v>
      </c>
      <c r="AC20" s="67">
        <f t="shared" si="18"/>
        <v>0</v>
      </c>
      <c r="AD20" s="67">
        <f t="shared" si="18"/>
        <v>0</v>
      </c>
      <c r="AE20" s="67"/>
      <c r="AF20" s="67">
        <f>SUM(AF18:AF19)</f>
        <v>0</v>
      </c>
      <c r="AG20" s="67">
        <f>SUM(AG18:AG19)</f>
        <v>0</v>
      </c>
      <c r="AH20" s="65">
        <f>SUM(AH18:AH19)</f>
        <v>174</v>
      </c>
      <c r="AI20" s="75">
        <v>31</v>
      </c>
      <c r="AJ20" s="72">
        <f>COUNTIF(C20:AG20,"")</f>
        <v>8</v>
      </c>
      <c r="AK20" s="72">
        <f>AI20-AJ20</f>
        <v>23</v>
      </c>
    </row>
    <row r="21" spans="1:37" ht="15.75">
      <c r="A21" s="66"/>
      <c r="B21" s="61"/>
      <c r="C21" s="63"/>
      <c r="D21" s="63">
        <f>D20/D52*100</f>
        <v>0</v>
      </c>
      <c r="E21" s="63">
        <f>E20/E52*100</f>
        <v>1.0127697049757816</v>
      </c>
      <c r="F21" s="63">
        <f>F20/F52*100</f>
        <v>0.79260237780713338</v>
      </c>
      <c r="G21" s="63"/>
      <c r="H21" s="63">
        <f>H20/H52*100</f>
        <v>0.70453544693967418</v>
      </c>
      <c r="I21" s="63">
        <f>I20/I52*100</f>
        <v>0.79260237780713338</v>
      </c>
      <c r="J21" s="63"/>
      <c r="K21" s="63">
        <f t="shared" ref="K21:P21" si="19">K20/K52*100</f>
        <v>1.4971378247468077</v>
      </c>
      <c r="L21" s="63">
        <f t="shared" si="19"/>
        <v>0.61646851607221487</v>
      </c>
      <c r="M21" s="63">
        <f t="shared" si="19"/>
        <v>0.52840158520475566</v>
      </c>
      <c r="N21" s="63">
        <f t="shared" si="19"/>
        <v>0.26420079260237783</v>
      </c>
      <c r="O21" s="63">
        <f t="shared" si="19"/>
        <v>0.57243505063848532</v>
      </c>
      <c r="P21" s="63">
        <f t="shared" si="19"/>
        <v>0.30823425803610743</v>
      </c>
      <c r="Q21" s="63"/>
      <c r="R21" s="63">
        <f>R20/R52*100</f>
        <v>0.35226772346983709</v>
      </c>
      <c r="S21" s="63">
        <f>S20/S52*100</f>
        <v>0.17613386173491855</v>
      </c>
      <c r="T21" s="63"/>
      <c r="U21" s="63">
        <f>U20/U52*100</f>
        <v>4.4033465433729636E-2</v>
      </c>
      <c r="V21" s="63"/>
      <c r="W21" s="63">
        <f>W20/W52*100</f>
        <v>0</v>
      </c>
      <c r="X21" s="63"/>
      <c r="Y21" s="63">
        <f t="shared" ref="Y21:AD21" si="20">Y20/Y52*100</f>
        <v>0</v>
      </c>
      <c r="Z21" s="63">
        <f t="shared" si="20"/>
        <v>0</v>
      </c>
      <c r="AA21" s="63">
        <f t="shared" si="20"/>
        <v>0</v>
      </c>
      <c r="AB21" s="63">
        <f t="shared" si="20"/>
        <v>0</v>
      </c>
      <c r="AC21" s="63">
        <f t="shared" si="20"/>
        <v>0</v>
      </c>
      <c r="AD21" s="63">
        <f t="shared" si="20"/>
        <v>0</v>
      </c>
      <c r="AE21" s="63"/>
      <c r="AF21" s="63">
        <f>AF20/AF52*100</f>
        <v>0</v>
      </c>
      <c r="AG21" s="63">
        <f>AG20/AG52*100</f>
        <v>0</v>
      </c>
      <c r="AH21" s="63">
        <f>AH20/(AK20*C52)*100</f>
        <v>0.33312273849865026</v>
      </c>
      <c r="AI21" s="68"/>
      <c r="AJ21" s="68"/>
      <c r="AK21" s="68"/>
    </row>
    <row r="22" spans="1:37" ht="15.75">
      <c r="A22" s="4" t="s">
        <v>16</v>
      </c>
      <c r="B22" s="5" t="s">
        <v>2</v>
      </c>
      <c r="C22" s="58" t="s">
        <v>4</v>
      </c>
      <c r="D22" s="6" t="s">
        <v>6</v>
      </c>
      <c r="E22" s="6" t="s">
        <v>6</v>
      </c>
      <c r="F22" s="6" t="s">
        <v>6</v>
      </c>
      <c r="G22" s="58" t="s">
        <v>3</v>
      </c>
      <c r="H22" s="58" t="s">
        <v>4</v>
      </c>
      <c r="I22" s="6">
        <v>12</v>
      </c>
      <c r="J22" s="6">
        <v>10</v>
      </c>
      <c r="K22" s="6">
        <v>6</v>
      </c>
      <c r="L22" s="6">
        <v>6</v>
      </c>
      <c r="M22" s="6">
        <v>8</v>
      </c>
      <c r="N22" s="58" t="s">
        <v>3</v>
      </c>
      <c r="O22" s="6">
        <v>9</v>
      </c>
      <c r="P22" s="6">
        <v>4</v>
      </c>
      <c r="Q22" s="6">
        <v>5</v>
      </c>
      <c r="R22" s="6">
        <v>3</v>
      </c>
      <c r="S22" s="58" t="s">
        <v>17</v>
      </c>
      <c r="T22" s="58" t="s">
        <v>17</v>
      </c>
      <c r="U22" s="58" t="s">
        <v>3</v>
      </c>
      <c r="V22" s="6">
        <v>6</v>
      </c>
      <c r="W22" s="6">
        <v>5</v>
      </c>
      <c r="X22" s="6">
        <v>3</v>
      </c>
      <c r="Y22" s="6">
        <v>4</v>
      </c>
      <c r="Z22" s="58" t="s">
        <v>18</v>
      </c>
      <c r="AA22" s="58" t="s">
        <v>18</v>
      </c>
      <c r="AB22" s="58" t="s">
        <v>3</v>
      </c>
      <c r="AC22" s="6">
        <v>5</v>
      </c>
      <c r="AD22" s="6">
        <v>2</v>
      </c>
      <c r="AE22" s="6">
        <v>9</v>
      </c>
      <c r="AF22" s="6" t="s">
        <v>6</v>
      </c>
      <c r="AG22" s="6"/>
      <c r="AH22" s="64">
        <f t="shared" si="0"/>
        <v>97</v>
      </c>
      <c r="AI22" s="69"/>
      <c r="AJ22" s="69"/>
      <c r="AK22" s="69"/>
    </row>
    <row r="23" spans="1:37" ht="15.75">
      <c r="A23" s="4" t="s">
        <v>16</v>
      </c>
      <c r="B23" s="5" t="s">
        <v>5</v>
      </c>
      <c r="C23" s="58" t="s">
        <v>4</v>
      </c>
      <c r="D23" s="6" t="s">
        <v>6</v>
      </c>
      <c r="E23" s="6" t="s">
        <v>6</v>
      </c>
      <c r="F23" s="6" t="s">
        <v>6</v>
      </c>
      <c r="G23" s="58" t="s">
        <v>3</v>
      </c>
      <c r="H23" s="58" t="s">
        <v>4</v>
      </c>
      <c r="I23" s="6">
        <v>21</v>
      </c>
      <c r="J23" s="6">
        <v>49</v>
      </c>
      <c r="K23" s="6">
        <v>42</v>
      </c>
      <c r="L23" s="6">
        <v>58</v>
      </c>
      <c r="M23" s="6">
        <v>32</v>
      </c>
      <c r="N23" s="58" t="s">
        <v>3</v>
      </c>
      <c r="O23" s="6">
        <v>38</v>
      </c>
      <c r="P23" s="6">
        <v>27</v>
      </c>
      <c r="Q23" s="6">
        <v>43</v>
      </c>
      <c r="R23" s="6">
        <v>20</v>
      </c>
      <c r="S23" s="58" t="s">
        <v>17</v>
      </c>
      <c r="T23" s="58" t="s">
        <v>17</v>
      </c>
      <c r="U23" s="58" t="s">
        <v>3</v>
      </c>
      <c r="V23" s="6">
        <v>34</v>
      </c>
      <c r="W23" s="6">
        <v>38</v>
      </c>
      <c r="X23" s="6">
        <v>30</v>
      </c>
      <c r="Y23" s="6">
        <v>44</v>
      </c>
      <c r="Z23" s="58" t="s">
        <v>18</v>
      </c>
      <c r="AA23" s="58" t="s">
        <v>18</v>
      </c>
      <c r="AB23" s="58" t="s">
        <v>3</v>
      </c>
      <c r="AC23" s="6">
        <v>42</v>
      </c>
      <c r="AD23" s="6">
        <v>38</v>
      </c>
      <c r="AE23" s="6">
        <v>44</v>
      </c>
      <c r="AF23" s="6">
        <v>28</v>
      </c>
      <c r="AG23" s="6"/>
      <c r="AH23" s="64">
        <f t="shared" si="0"/>
        <v>628</v>
      </c>
      <c r="AI23" s="69"/>
      <c r="AJ23" s="69"/>
      <c r="AK23" s="69"/>
    </row>
    <row r="24" spans="1:37" ht="15.75">
      <c r="A24" s="66"/>
      <c r="B24" s="61"/>
      <c r="C24" s="67"/>
      <c r="D24" s="67">
        <f>SUM(D22:D23)</f>
        <v>0</v>
      </c>
      <c r="E24" s="67">
        <f>SUM(E22:E23)</f>
        <v>0</v>
      </c>
      <c r="F24" s="67">
        <f>SUM(F22:F23)</f>
        <v>0</v>
      </c>
      <c r="G24" s="67"/>
      <c r="H24" s="67"/>
      <c r="I24" s="67">
        <f>SUM(I22:I23)</f>
        <v>33</v>
      </c>
      <c r="J24" s="67">
        <f>SUM(J22:J23)</f>
        <v>59</v>
      </c>
      <c r="K24" s="67">
        <f>SUM(K22:K23)</f>
        <v>48</v>
      </c>
      <c r="L24" s="67">
        <f>SUM(L22:L23)</f>
        <v>64</v>
      </c>
      <c r="M24" s="67">
        <f>SUM(M22:M23)</f>
        <v>40</v>
      </c>
      <c r="N24" s="67"/>
      <c r="O24" s="67">
        <f>SUM(O22:O23)</f>
        <v>47</v>
      </c>
      <c r="P24" s="67">
        <f>SUM(P22:P23)</f>
        <v>31</v>
      </c>
      <c r="Q24" s="67">
        <f>SUM(Q22:Q23)</f>
        <v>48</v>
      </c>
      <c r="R24" s="67">
        <f>SUM(R22:R23)</f>
        <v>23</v>
      </c>
      <c r="S24" s="67"/>
      <c r="T24" s="67"/>
      <c r="U24" s="67"/>
      <c r="V24" s="67">
        <f>SUM(V22:V23)</f>
        <v>40</v>
      </c>
      <c r="W24" s="67">
        <f>SUM(W22:W23)</f>
        <v>43</v>
      </c>
      <c r="X24" s="67">
        <f>SUM(X22:X23)</f>
        <v>33</v>
      </c>
      <c r="Y24" s="67">
        <f>SUM(Y22:Y23)</f>
        <v>48</v>
      </c>
      <c r="Z24" s="67"/>
      <c r="AA24" s="67"/>
      <c r="AB24" s="67"/>
      <c r="AC24" s="67">
        <f>SUM(AC22:AC23)</f>
        <v>47</v>
      </c>
      <c r="AD24" s="67">
        <f>SUM(AD22:AD23)</f>
        <v>40</v>
      </c>
      <c r="AE24" s="67">
        <f>SUM(AE22:AE23)</f>
        <v>53</v>
      </c>
      <c r="AF24" s="67">
        <f>SUM(AF22:AF23)</f>
        <v>28</v>
      </c>
      <c r="AG24" s="67"/>
      <c r="AH24" s="65">
        <f>SUM(AH22:AH23)</f>
        <v>725</v>
      </c>
      <c r="AI24" s="75">
        <v>30</v>
      </c>
      <c r="AJ24" s="72">
        <f>COUNTIF(C24:AG24,"")-1</f>
        <v>10</v>
      </c>
      <c r="AK24" s="72">
        <f>AI24-AJ24</f>
        <v>20</v>
      </c>
    </row>
    <row r="25" spans="1:37" ht="15.75">
      <c r="A25" s="66"/>
      <c r="B25" s="61"/>
      <c r="C25" s="63"/>
      <c r="D25" s="63">
        <f>D24/D52*100</f>
        <v>0</v>
      </c>
      <c r="E25" s="63">
        <f>E24/E52*100</f>
        <v>0</v>
      </c>
      <c r="F25" s="63">
        <f>F24/F52*100</f>
        <v>0</v>
      </c>
      <c r="G25" s="63"/>
      <c r="H25" s="63"/>
      <c r="I25" s="63">
        <f>I24/I52*100</f>
        <v>1.4531043593130779</v>
      </c>
      <c r="J25" s="63">
        <f>J24/J52*100</f>
        <v>2.5979744605900486</v>
      </c>
      <c r="K25" s="63">
        <f>K24/K52*100</f>
        <v>2.1136063408190227</v>
      </c>
      <c r="L25" s="63">
        <f>L24/L52*100</f>
        <v>2.8181417877586967</v>
      </c>
      <c r="M25" s="63">
        <f>M24/M52*100</f>
        <v>1.7613386173491854</v>
      </c>
      <c r="N25" s="63"/>
      <c r="O25" s="63">
        <f>O24/O52*100</f>
        <v>2.0695728753852927</v>
      </c>
      <c r="P25" s="63">
        <f>P24/P52*100</f>
        <v>1.3650374284456186</v>
      </c>
      <c r="Q25" s="63">
        <f>Q24/Q52*100</f>
        <v>2.1136063408190227</v>
      </c>
      <c r="R25" s="63">
        <f>R24/R52*100</f>
        <v>1.0127697049757816</v>
      </c>
      <c r="S25" s="63"/>
      <c r="T25" s="63"/>
      <c r="U25" s="63"/>
      <c r="V25" s="63">
        <f>V24/V52*100</f>
        <v>1.7613386173491854</v>
      </c>
      <c r="W25" s="63">
        <f>W24/W52*100</f>
        <v>1.893439013650374</v>
      </c>
      <c r="X25" s="63">
        <f>X24/X52*100</f>
        <v>1.4531043593130779</v>
      </c>
      <c r="Y25" s="63">
        <f>Y24/Y52*100</f>
        <v>2.1136063408190227</v>
      </c>
      <c r="Z25" s="63"/>
      <c r="AA25" s="63"/>
      <c r="AB25" s="63"/>
      <c r="AC25" s="63">
        <f>AC24/AC52*100</f>
        <v>2.0695728753852927</v>
      </c>
      <c r="AD25" s="63">
        <f>AD24/AD52*100</f>
        <v>1.7613386173491854</v>
      </c>
      <c r="AE25" s="63">
        <f>AE24/AE52*100</f>
        <v>2.3337736679876704</v>
      </c>
      <c r="AF25" s="63">
        <f>AF24/AF52*100</f>
        <v>1.2329370321444297</v>
      </c>
      <c r="AG25" s="63"/>
      <c r="AH25" s="63">
        <f>AH24/(AK24*C52)*100</f>
        <v>1.5962131219726992</v>
      </c>
      <c r="AI25" s="68"/>
      <c r="AJ25" s="68"/>
      <c r="AK25" s="68"/>
    </row>
    <row r="26" spans="1:37" ht="15.75">
      <c r="A26" s="4" t="s">
        <v>20</v>
      </c>
      <c r="B26" s="5" t="s">
        <v>2</v>
      </c>
      <c r="C26" s="6">
        <v>2</v>
      </c>
      <c r="D26" s="58" t="s">
        <v>4</v>
      </c>
      <c r="E26" s="58" t="s">
        <v>3</v>
      </c>
      <c r="F26" s="6">
        <v>6</v>
      </c>
      <c r="G26" s="6">
        <v>6</v>
      </c>
      <c r="H26" s="6">
        <v>3</v>
      </c>
      <c r="I26" s="6">
        <v>1</v>
      </c>
      <c r="J26" s="6">
        <v>1</v>
      </c>
      <c r="K26" s="6">
        <v>4</v>
      </c>
      <c r="L26" s="58" t="s">
        <v>3</v>
      </c>
      <c r="M26" s="6">
        <v>3</v>
      </c>
      <c r="N26" s="6">
        <v>1</v>
      </c>
      <c r="O26" s="6">
        <v>4</v>
      </c>
      <c r="P26" s="6">
        <v>5</v>
      </c>
      <c r="Q26" s="6">
        <v>4</v>
      </c>
      <c r="R26" s="58" t="s">
        <v>4</v>
      </c>
      <c r="S26" s="58" t="s">
        <v>3</v>
      </c>
      <c r="T26" s="58" t="s">
        <v>4</v>
      </c>
      <c r="U26" s="58" t="s">
        <v>4</v>
      </c>
      <c r="V26" s="58" t="s">
        <v>4</v>
      </c>
      <c r="W26" s="58" t="s">
        <v>4</v>
      </c>
      <c r="X26" s="58" t="s">
        <v>4</v>
      </c>
      <c r="Y26" s="58" t="s">
        <v>4</v>
      </c>
      <c r="Z26" s="58" t="s">
        <v>3</v>
      </c>
      <c r="AA26" s="58" t="s">
        <v>4</v>
      </c>
      <c r="AB26" s="58" t="s">
        <v>4</v>
      </c>
      <c r="AC26" s="58" t="s">
        <v>4</v>
      </c>
      <c r="AD26" s="58" t="s">
        <v>4</v>
      </c>
      <c r="AE26" s="58" t="s">
        <v>4</v>
      </c>
      <c r="AF26" s="58" t="s">
        <v>4</v>
      </c>
      <c r="AG26" s="58" t="s">
        <v>3</v>
      </c>
      <c r="AH26" s="64">
        <f t="shared" si="0"/>
        <v>40</v>
      </c>
      <c r="AI26" s="69"/>
      <c r="AJ26" s="69"/>
      <c r="AK26" s="69"/>
    </row>
    <row r="27" spans="1:37" ht="15.75">
      <c r="A27" s="4" t="s">
        <v>20</v>
      </c>
      <c r="B27" s="5" t="s">
        <v>5</v>
      </c>
      <c r="C27" s="6">
        <v>50</v>
      </c>
      <c r="D27" s="58" t="s">
        <v>4</v>
      </c>
      <c r="E27" s="58" t="s">
        <v>3</v>
      </c>
      <c r="F27" s="6">
        <v>38</v>
      </c>
      <c r="G27" s="6">
        <v>46</v>
      </c>
      <c r="H27" s="6">
        <v>77</v>
      </c>
      <c r="I27" s="6">
        <v>66</v>
      </c>
      <c r="J27" s="6">
        <v>58</v>
      </c>
      <c r="K27" s="6">
        <v>18</v>
      </c>
      <c r="L27" s="58" t="s">
        <v>3</v>
      </c>
      <c r="M27" s="6">
        <v>32</v>
      </c>
      <c r="N27" s="6">
        <v>44</v>
      </c>
      <c r="O27" s="6">
        <v>60</v>
      </c>
      <c r="P27" s="6">
        <v>56</v>
      </c>
      <c r="Q27" s="6">
        <v>50</v>
      </c>
      <c r="R27" s="58" t="s">
        <v>4</v>
      </c>
      <c r="S27" s="58" t="s">
        <v>3</v>
      </c>
      <c r="T27" s="58" t="s">
        <v>4</v>
      </c>
      <c r="U27" s="58" t="s">
        <v>4</v>
      </c>
      <c r="V27" s="58" t="s">
        <v>4</v>
      </c>
      <c r="W27" s="58" t="s">
        <v>4</v>
      </c>
      <c r="X27" s="58" t="s">
        <v>4</v>
      </c>
      <c r="Y27" s="58" t="s">
        <v>4</v>
      </c>
      <c r="Z27" s="58" t="s">
        <v>3</v>
      </c>
      <c r="AA27" s="58" t="s">
        <v>4</v>
      </c>
      <c r="AB27" s="58" t="s">
        <v>4</v>
      </c>
      <c r="AC27" s="58" t="s">
        <v>4</v>
      </c>
      <c r="AD27" s="58" t="s">
        <v>4</v>
      </c>
      <c r="AE27" s="58" t="s">
        <v>4</v>
      </c>
      <c r="AF27" s="58" t="s">
        <v>4</v>
      </c>
      <c r="AG27" s="58" t="s">
        <v>3</v>
      </c>
      <c r="AH27" s="64">
        <f t="shared" si="0"/>
        <v>595</v>
      </c>
      <c r="AI27" s="69"/>
      <c r="AJ27" s="69"/>
      <c r="AK27" s="69"/>
    </row>
    <row r="28" spans="1:37" ht="15.75">
      <c r="A28" s="66"/>
      <c r="B28" s="61"/>
      <c r="C28" s="67">
        <f>SUM(C26:C27)</f>
        <v>52</v>
      </c>
      <c r="D28" s="67"/>
      <c r="E28" s="67"/>
      <c r="F28" s="67">
        <f t="shared" ref="F28:K28" si="21">SUM(F26:F27)</f>
        <v>44</v>
      </c>
      <c r="G28" s="67">
        <f t="shared" si="21"/>
        <v>52</v>
      </c>
      <c r="H28" s="67">
        <f t="shared" si="21"/>
        <v>80</v>
      </c>
      <c r="I28" s="67">
        <f t="shared" si="21"/>
        <v>67</v>
      </c>
      <c r="J28" s="67">
        <f t="shared" si="21"/>
        <v>59</v>
      </c>
      <c r="K28" s="67">
        <f t="shared" si="21"/>
        <v>22</v>
      </c>
      <c r="L28" s="67"/>
      <c r="M28" s="67">
        <f t="shared" ref="M28:R28" si="22">SUM(M26:M27)</f>
        <v>35</v>
      </c>
      <c r="N28" s="67">
        <f t="shared" si="22"/>
        <v>45</v>
      </c>
      <c r="O28" s="67">
        <f t="shared" si="22"/>
        <v>64</v>
      </c>
      <c r="P28" s="67">
        <f t="shared" si="22"/>
        <v>61</v>
      </c>
      <c r="Q28" s="67">
        <f t="shared" si="22"/>
        <v>54</v>
      </c>
      <c r="R28" s="67">
        <f t="shared" si="22"/>
        <v>0</v>
      </c>
      <c r="S28" s="67"/>
      <c r="T28" s="67">
        <f>SUM(T26:T27)</f>
        <v>0</v>
      </c>
      <c r="U28" s="67">
        <f>SUM(U26:U27)</f>
        <v>0</v>
      </c>
      <c r="V28" s="67"/>
      <c r="W28" s="67">
        <f>SUM(W26:W27)</f>
        <v>0</v>
      </c>
      <c r="X28" s="67">
        <f>SUM(X26:X27)</f>
        <v>0</v>
      </c>
      <c r="Y28" s="67"/>
      <c r="Z28" s="67"/>
      <c r="AA28" s="67"/>
      <c r="AB28" s="67"/>
      <c r="AC28" s="67"/>
      <c r="AD28" s="67"/>
      <c r="AE28" s="67"/>
      <c r="AF28" s="67"/>
      <c r="AG28" s="67"/>
      <c r="AH28" s="65">
        <f>SUM(AH26:AH27)</f>
        <v>635</v>
      </c>
      <c r="AI28" s="75">
        <v>31</v>
      </c>
      <c r="AJ28" s="72">
        <f>COUNTIF(C28:AG28,"")</f>
        <v>14</v>
      </c>
      <c r="AK28" s="72">
        <f>AI28-AJ28</f>
        <v>17</v>
      </c>
    </row>
    <row r="29" spans="1:37" ht="15.75">
      <c r="A29" s="66"/>
      <c r="B29" s="61"/>
      <c r="C29" s="63">
        <f>C28/C52*100</f>
        <v>2.2897402025539413</v>
      </c>
      <c r="D29" s="63"/>
      <c r="E29" s="63"/>
      <c r="F29" s="63">
        <f t="shared" ref="F29:K29" si="23">F28/F52*100</f>
        <v>1.9374724790841038</v>
      </c>
      <c r="G29" s="63">
        <f t="shared" si="23"/>
        <v>2.2897402025539413</v>
      </c>
      <c r="H29" s="63">
        <f t="shared" si="23"/>
        <v>3.5226772346983708</v>
      </c>
      <c r="I29" s="63">
        <f t="shared" si="23"/>
        <v>2.9502421840598854</v>
      </c>
      <c r="J29" s="63">
        <f t="shared" si="23"/>
        <v>2.5979744605900486</v>
      </c>
      <c r="K29" s="63">
        <f t="shared" si="23"/>
        <v>0.9687362395420519</v>
      </c>
      <c r="L29" s="63"/>
      <c r="M29" s="63">
        <f t="shared" ref="M29:R29" si="24">M28/M52*100</f>
        <v>1.5411712901805372</v>
      </c>
      <c r="N29" s="63">
        <f t="shared" si="24"/>
        <v>1.9815059445178336</v>
      </c>
      <c r="O29" s="63">
        <f t="shared" si="24"/>
        <v>2.8181417877586967</v>
      </c>
      <c r="P29" s="63">
        <f t="shared" si="24"/>
        <v>2.6860413914575076</v>
      </c>
      <c r="Q29" s="63">
        <f t="shared" si="24"/>
        <v>2.3778071334213999</v>
      </c>
      <c r="R29" s="63">
        <f t="shared" si="24"/>
        <v>0</v>
      </c>
      <c r="S29" s="63"/>
      <c r="T29" s="63">
        <f>T28/T52*100</f>
        <v>0</v>
      </c>
      <c r="U29" s="63">
        <f>U28/U52*100</f>
        <v>0</v>
      </c>
      <c r="V29" s="63"/>
      <c r="W29" s="63">
        <f>W28/W52*100</f>
        <v>0</v>
      </c>
      <c r="X29" s="63">
        <f>X28/X52*100</f>
        <v>0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>
        <f>AH28/(AK28*C52)*100</f>
        <v>1.6447794441422539</v>
      </c>
      <c r="AI29" s="68"/>
      <c r="AJ29" s="68"/>
      <c r="AK29" s="68"/>
    </row>
    <row r="30" spans="1:37" ht="15.75">
      <c r="A30" s="3">
        <v>2018</v>
      </c>
      <c r="B30" s="72" t="s">
        <v>0</v>
      </c>
      <c r="C30" s="72">
        <v>1</v>
      </c>
      <c r="D30" s="72">
        <v>2</v>
      </c>
      <c r="E30" s="72">
        <v>3</v>
      </c>
      <c r="F30" s="72">
        <v>4</v>
      </c>
      <c r="G30" s="72">
        <v>5</v>
      </c>
      <c r="H30" s="72">
        <v>6</v>
      </c>
      <c r="I30" s="72">
        <v>7</v>
      </c>
      <c r="J30" s="72">
        <v>8</v>
      </c>
      <c r="K30" s="72">
        <v>9</v>
      </c>
      <c r="L30" s="72">
        <v>10</v>
      </c>
      <c r="M30" s="72">
        <v>11</v>
      </c>
      <c r="N30" s="72">
        <v>12</v>
      </c>
      <c r="O30" s="72">
        <v>13</v>
      </c>
      <c r="P30" s="72">
        <v>14</v>
      </c>
      <c r="Q30" s="72">
        <v>15</v>
      </c>
      <c r="R30" s="72">
        <v>16</v>
      </c>
      <c r="S30" s="72">
        <v>17</v>
      </c>
      <c r="T30" s="72">
        <v>18</v>
      </c>
      <c r="U30" s="72">
        <v>19</v>
      </c>
      <c r="V30" s="72">
        <v>20</v>
      </c>
      <c r="W30" s="72">
        <v>21</v>
      </c>
      <c r="X30" s="72">
        <v>22</v>
      </c>
      <c r="Y30" s="72">
        <v>23</v>
      </c>
      <c r="Z30" s="72">
        <v>24</v>
      </c>
      <c r="AA30" s="72">
        <v>25</v>
      </c>
      <c r="AB30" s="72">
        <v>26</v>
      </c>
      <c r="AC30" s="72">
        <v>27</v>
      </c>
      <c r="AD30" s="72">
        <v>28</v>
      </c>
      <c r="AE30" s="72">
        <v>29</v>
      </c>
      <c r="AF30" s="72">
        <v>30</v>
      </c>
      <c r="AG30" s="72">
        <v>31</v>
      </c>
      <c r="AH30" s="65"/>
      <c r="AI30" s="69"/>
      <c r="AJ30" s="69"/>
      <c r="AK30" s="69"/>
    </row>
    <row r="31" spans="1:37" ht="15.75">
      <c r="A31" s="10" t="s">
        <v>22</v>
      </c>
      <c r="B31" s="5" t="s">
        <v>2</v>
      </c>
      <c r="C31" s="58" t="s">
        <v>4</v>
      </c>
      <c r="D31" s="57" t="s">
        <v>6</v>
      </c>
      <c r="E31" s="57">
        <v>3</v>
      </c>
      <c r="F31" s="57">
        <v>3</v>
      </c>
      <c r="G31" s="57">
        <v>7</v>
      </c>
      <c r="H31" s="57">
        <v>3</v>
      </c>
      <c r="I31" s="58" t="s">
        <v>3</v>
      </c>
      <c r="J31" s="57">
        <v>3</v>
      </c>
      <c r="K31" s="57">
        <v>1</v>
      </c>
      <c r="L31" s="57">
        <v>4</v>
      </c>
      <c r="M31" s="57">
        <v>1</v>
      </c>
      <c r="N31" s="57">
        <v>2</v>
      </c>
      <c r="O31" s="57">
        <v>1</v>
      </c>
      <c r="P31" s="58" t="s">
        <v>3</v>
      </c>
      <c r="Q31" s="58" t="s">
        <v>4</v>
      </c>
      <c r="R31" s="57" t="s">
        <v>6</v>
      </c>
      <c r="S31" s="57">
        <v>3</v>
      </c>
      <c r="T31" s="57" t="s">
        <v>6</v>
      </c>
      <c r="U31" s="57">
        <v>3</v>
      </c>
      <c r="V31" s="57">
        <v>5</v>
      </c>
      <c r="W31" s="58" t="s">
        <v>3</v>
      </c>
      <c r="X31" s="57">
        <v>4</v>
      </c>
      <c r="Y31" s="57">
        <v>5</v>
      </c>
      <c r="Z31" s="57">
        <v>4</v>
      </c>
      <c r="AA31" s="57">
        <v>2</v>
      </c>
      <c r="AB31" s="58" t="s">
        <v>4</v>
      </c>
      <c r="AC31" s="57">
        <v>4</v>
      </c>
      <c r="AD31" s="58" t="s">
        <v>3</v>
      </c>
      <c r="AE31" s="57">
        <v>1</v>
      </c>
      <c r="AF31" s="57">
        <v>2</v>
      </c>
      <c r="AG31" s="57">
        <v>1</v>
      </c>
      <c r="AH31" s="64">
        <f t="shared" si="0"/>
        <v>62</v>
      </c>
      <c r="AI31" s="69"/>
      <c r="AJ31" s="69"/>
      <c r="AK31" s="69"/>
    </row>
    <row r="32" spans="1:37" ht="15.75">
      <c r="A32" s="10" t="s">
        <v>22</v>
      </c>
      <c r="B32" s="5" t="s">
        <v>5</v>
      </c>
      <c r="C32" s="58" t="s">
        <v>4</v>
      </c>
      <c r="D32" s="57" t="s">
        <v>6</v>
      </c>
      <c r="E32" s="57" t="s">
        <v>6</v>
      </c>
      <c r="F32" s="57">
        <v>44</v>
      </c>
      <c r="G32" s="57">
        <v>38</v>
      </c>
      <c r="H32" s="57">
        <v>33</v>
      </c>
      <c r="I32" s="58" t="s">
        <v>3</v>
      </c>
      <c r="J32" s="57">
        <v>63</v>
      </c>
      <c r="K32" s="57">
        <v>66</v>
      </c>
      <c r="L32" s="57">
        <v>44</v>
      </c>
      <c r="M32" s="57">
        <v>71</v>
      </c>
      <c r="N32" s="57">
        <v>65</v>
      </c>
      <c r="O32" s="57">
        <v>57</v>
      </c>
      <c r="P32" s="58" t="s">
        <v>3</v>
      </c>
      <c r="Q32" s="58" t="s">
        <v>4</v>
      </c>
      <c r="R32" s="57">
        <v>50</v>
      </c>
      <c r="S32" s="57">
        <v>52</v>
      </c>
      <c r="T32" s="57">
        <v>84</v>
      </c>
      <c r="U32" s="57">
        <v>36</v>
      </c>
      <c r="V32" s="57">
        <v>60</v>
      </c>
      <c r="W32" s="58" t="s">
        <v>3</v>
      </c>
      <c r="X32" s="57">
        <v>44</v>
      </c>
      <c r="Y32" s="57">
        <v>46</v>
      </c>
      <c r="Z32" s="57">
        <v>36</v>
      </c>
      <c r="AA32" s="57">
        <v>34</v>
      </c>
      <c r="AB32" s="58" t="s">
        <v>4</v>
      </c>
      <c r="AC32" s="57">
        <v>24</v>
      </c>
      <c r="AD32" s="58" t="s">
        <v>3</v>
      </c>
      <c r="AE32" s="57">
        <v>47</v>
      </c>
      <c r="AF32" s="57">
        <v>61</v>
      </c>
      <c r="AG32" s="57">
        <v>70</v>
      </c>
      <c r="AH32" s="64">
        <f t="shared" si="0"/>
        <v>1125</v>
      </c>
      <c r="AI32" s="69"/>
      <c r="AJ32" s="69"/>
      <c r="AK32" s="69"/>
    </row>
    <row r="33" spans="1:37" ht="15.75">
      <c r="A33" s="62"/>
      <c r="B33" s="61"/>
      <c r="C33" s="67"/>
      <c r="D33" s="67">
        <f>SUM(D31:D32)</f>
        <v>0</v>
      </c>
      <c r="E33" s="67">
        <f>SUM(E31:E32)</f>
        <v>3</v>
      </c>
      <c r="F33" s="67">
        <f>SUM(F31:F32)</f>
        <v>47</v>
      </c>
      <c r="G33" s="67">
        <f>SUM(G31:G32)</f>
        <v>45</v>
      </c>
      <c r="H33" s="67">
        <f>SUM(H31:H32)</f>
        <v>36</v>
      </c>
      <c r="I33" s="67"/>
      <c r="J33" s="67">
        <f t="shared" ref="J33:O33" si="25">SUM(J31:J32)</f>
        <v>66</v>
      </c>
      <c r="K33" s="67">
        <f t="shared" si="25"/>
        <v>67</v>
      </c>
      <c r="L33" s="67">
        <f t="shared" si="25"/>
        <v>48</v>
      </c>
      <c r="M33" s="67">
        <f t="shared" si="25"/>
        <v>72</v>
      </c>
      <c r="N33" s="67">
        <f t="shared" si="25"/>
        <v>67</v>
      </c>
      <c r="O33" s="67">
        <f t="shared" si="25"/>
        <v>58</v>
      </c>
      <c r="P33" s="67"/>
      <c r="Q33" s="67"/>
      <c r="R33" s="67">
        <f>SUM(R31:R32)</f>
        <v>50</v>
      </c>
      <c r="S33" s="67">
        <f>SUM(S31:S32)</f>
        <v>55</v>
      </c>
      <c r="T33" s="67">
        <f>SUM(T31:T32)</f>
        <v>84</v>
      </c>
      <c r="U33" s="67">
        <f>SUM(U31:U32)</f>
        <v>39</v>
      </c>
      <c r="V33" s="67">
        <f>SUM(V31:V32)</f>
        <v>65</v>
      </c>
      <c r="W33" s="67"/>
      <c r="X33" s="67">
        <f>SUM(X31:X32)</f>
        <v>48</v>
      </c>
      <c r="Y33" s="67">
        <f>SUM(Y31:Y32)</f>
        <v>51</v>
      </c>
      <c r="Z33" s="67">
        <f>SUM(Z31:Z32)</f>
        <v>40</v>
      </c>
      <c r="AA33" s="67">
        <f>SUM(AA31:AA32)</f>
        <v>36</v>
      </c>
      <c r="AB33" s="67"/>
      <c r="AC33" s="67">
        <f>SUM(AC31:AC32)</f>
        <v>28</v>
      </c>
      <c r="AD33" s="67"/>
      <c r="AE33" s="67">
        <f>SUM(AE31:AE32)</f>
        <v>48</v>
      </c>
      <c r="AF33" s="67">
        <f>SUM(AF31:AF32)</f>
        <v>63</v>
      </c>
      <c r="AG33" s="67">
        <f>SUM(AG31:AG32)</f>
        <v>71</v>
      </c>
      <c r="AH33" s="65">
        <f>SUM(AH31:AH32)</f>
        <v>1187</v>
      </c>
      <c r="AI33" s="75">
        <v>31</v>
      </c>
      <c r="AJ33" s="72">
        <f>COUNTIF(C33:AG33,"")</f>
        <v>7</v>
      </c>
      <c r="AK33" s="72">
        <f>AI33-AJ33</f>
        <v>24</v>
      </c>
    </row>
    <row r="34" spans="1:37" ht="15.75">
      <c r="A34" s="62"/>
      <c r="B34" s="61"/>
      <c r="C34" s="63"/>
      <c r="D34" s="63">
        <f>D33/D52*100</f>
        <v>0</v>
      </c>
      <c r="E34" s="63">
        <f>E33/E52*100</f>
        <v>0.13210039630118892</v>
      </c>
      <c r="F34" s="63">
        <f>F33/F52*100</f>
        <v>2.0695728753852927</v>
      </c>
      <c r="G34" s="63">
        <f>G33/G52*100</f>
        <v>1.9815059445178336</v>
      </c>
      <c r="H34" s="63">
        <f>H33/H52*100</f>
        <v>1.5852047556142668</v>
      </c>
      <c r="I34" s="63"/>
      <c r="J34" s="63">
        <f t="shared" ref="J34:O34" si="26">J33/J52*100</f>
        <v>2.9062087186261558</v>
      </c>
      <c r="K34" s="63">
        <f t="shared" si="26"/>
        <v>2.9502421840598854</v>
      </c>
      <c r="L34" s="63">
        <f t="shared" si="26"/>
        <v>2.1136063408190227</v>
      </c>
      <c r="M34" s="63">
        <f t="shared" si="26"/>
        <v>3.1704095112285335</v>
      </c>
      <c r="N34" s="63">
        <f t="shared" si="26"/>
        <v>2.9502421840598854</v>
      </c>
      <c r="O34" s="63">
        <f t="shared" si="26"/>
        <v>2.553940995156319</v>
      </c>
      <c r="P34" s="63"/>
      <c r="Q34" s="63"/>
      <c r="R34" s="63">
        <f>R33/R52*100</f>
        <v>2.2016732716864817</v>
      </c>
      <c r="S34" s="63">
        <f>S33/S52*100</f>
        <v>2.4218405988551299</v>
      </c>
      <c r="T34" s="63">
        <f>T33/T52*100</f>
        <v>3.6988110964332894</v>
      </c>
      <c r="U34" s="63">
        <f>U33/U52*100</f>
        <v>1.7173051519154559</v>
      </c>
      <c r="V34" s="63">
        <f>V33/V52*100</f>
        <v>2.8621752531924263</v>
      </c>
      <c r="W34" s="63"/>
      <c r="X34" s="63">
        <f>X33/X52*100</f>
        <v>2.1136063408190227</v>
      </c>
      <c r="Y34" s="63">
        <f>Y33/Y52*100</f>
        <v>2.2457067371202113</v>
      </c>
      <c r="Z34" s="63">
        <f>Z33/Z52*100</f>
        <v>1.7613386173491854</v>
      </c>
      <c r="AA34" s="63">
        <f>AA33/AA52*100</f>
        <v>1.5852047556142668</v>
      </c>
      <c r="AB34" s="63"/>
      <c r="AC34" s="63">
        <f>AC33/AC52*100</f>
        <v>1.2329370321444297</v>
      </c>
      <c r="AD34" s="63"/>
      <c r="AE34" s="63">
        <f>AE33/AE52*100</f>
        <v>2.1136063408190227</v>
      </c>
      <c r="AF34" s="63">
        <f>AF33/AF52*100</f>
        <v>2.7741083223249667</v>
      </c>
      <c r="AG34" s="63">
        <f>AG33/AG52*100</f>
        <v>3.126376045794804</v>
      </c>
      <c r="AH34" s="63">
        <f>AH33/(AK33*C52)*100</f>
        <v>2.1778218112432115</v>
      </c>
      <c r="AI34" s="68"/>
      <c r="AJ34" s="68"/>
      <c r="AK34" s="68"/>
    </row>
    <row r="35" spans="1:37" ht="15.75">
      <c r="A35" s="10" t="s">
        <v>24</v>
      </c>
      <c r="B35" s="5" t="s">
        <v>2</v>
      </c>
      <c r="C35" s="57">
        <v>5</v>
      </c>
      <c r="D35" s="58" t="s">
        <v>25</v>
      </c>
      <c r="E35" s="58" t="s">
        <v>25</v>
      </c>
      <c r="F35" s="58" t="s">
        <v>3</v>
      </c>
      <c r="G35" s="57">
        <v>3</v>
      </c>
      <c r="H35" s="57">
        <v>4</v>
      </c>
      <c r="I35" s="57">
        <v>14</v>
      </c>
      <c r="J35" s="57">
        <v>6</v>
      </c>
      <c r="K35" s="57">
        <v>1</v>
      </c>
      <c r="L35" s="57">
        <v>1</v>
      </c>
      <c r="M35" s="58" t="s">
        <v>3</v>
      </c>
      <c r="N35" s="57">
        <v>2</v>
      </c>
      <c r="O35" s="58" t="s">
        <v>4</v>
      </c>
      <c r="P35" s="57">
        <v>4</v>
      </c>
      <c r="Q35" s="57">
        <v>1</v>
      </c>
      <c r="R35" s="57">
        <v>1</v>
      </c>
      <c r="S35" s="57">
        <v>2</v>
      </c>
      <c r="T35" s="58" t="s">
        <v>3</v>
      </c>
      <c r="U35" s="57">
        <v>2</v>
      </c>
      <c r="V35" s="57">
        <v>1</v>
      </c>
      <c r="W35" s="57">
        <v>1</v>
      </c>
      <c r="X35" s="57" t="s">
        <v>6</v>
      </c>
      <c r="Y35" s="57">
        <v>5</v>
      </c>
      <c r="Z35" s="57">
        <v>1</v>
      </c>
      <c r="AA35" s="58" t="s">
        <v>3</v>
      </c>
      <c r="AB35" s="57">
        <v>2</v>
      </c>
      <c r="AC35" s="57">
        <v>2</v>
      </c>
      <c r="AD35" s="57" t="s">
        <v>6</v>
      </c>
      <c r="AE35" s="57"/>
      <c r="AF35" s="57"/>
      <c r="AG35" s="57"/>
      <c r="AH35" s="64">
        <f t="shared" si="0"/>
        <v>58</v>
      </c>
      <c r="AI35" s="69"/>
      <c r="AJ35" s="69"/>
      <c r="AK35" s="69"/>
    </row>
    <row r="36" spans="1:37" ht="15.75">
      <c r="A36" s="10" t="s">
        <v>24</v>
      </c>
      <c r="B36" s="5" t="s">
        <v>5</v>
      </c>
      <c r="C36" s="57">
        <v>51</v>
      </c>
      <c r="D36" s="58" t="s">
        <v>25</v>
      </c>
      <c r="E36" s="58" t="s">
        <v>25</v>
      </c>
      <c r="F36" s="58" t="s">
        <v>3</v>
      </c>
      <c r="G36" s="57">
        <v>52</v>
      </c>
      <c r="H36" s="57">
        <v>61</v>
      </c>
      <c r="I36" s="57">
        <v>63</v>
      </c>
      <c r="J36" s="57">
        <v>74</v>
      </c>
      <c r="K36" s="57">
        <v>71</v>
      </c>
      <c r="L36" s="57">
        <v>48</v>
      </c>
      <c r="M36" s="58" t="s">
        <v>3</v>
      </c>
      <c r="N36" s="57">
        <v>67</v>
      </c>
      <c r="O36" s="58" t="s">
        <v>4</v>
      </c>
      <c r="P36" s="57">
        <v>66</v>
      </c>
      <c r="Q36" s="57">
        <v>102</v>
      </c>
      <c r="R36" s="57">
        <v>88</v>
      </c>
      <c r="S36" s="57" t="s">
        <v>6</v>
      </c>
      <c r="T36" s="58" t="s">
        <v>3</v>
      </c>
      <c r="U36" s="57" t="s">
        <v>6</v>
      </c>
      <c r="V36" s="57" t="s">
        <v>6</v>
      </c>
      <c r="W36" s="57" t="s">
        <v>6</v>
      </c>
      <c r="X36" s="57" t="s">
        <v>6</v>
      </c>
      <c r="Y36" s="57" t="s">
        <v>6</v>
      </c>
      <c r="Z36" s="57" t="s">
        <v>6</v>
      </c>
      <c r="AA36" s="58" t="s">
        <v>3</v>
      </c>
      <c r="AB36" s="57" t="s">
        <v>6</v>
      </c>
      <c r="AC36" s="57" t="s">
        <v>6</v>
      </c>
      <c r="AD36" s="57" t="s">
        <v>6</v>
      </c>
      <c r="AE36" s="57"/>
      <c r="AF36" s="57"/>
      <c r="AG36" s="57"/>
      <c r="AH36" s="64">
        <f t="shared" si="0"/>
        <v>743</v>
      </c>
      <c r="AI36" s="69"/>
      <c r="AJ36" s="69"/>
      <c r="AK36" s="69"/>
    </row>
    <row r="37" spans="1:37" ht="15.75">
      <c r="A37" s="62"/>
      <c r="B37" s="61"/>
      <c r="C37" s="67">
        <f>SUM(C35:C36)</f>
        <v>56</v>
      </c>
      <c r="D37" s="67"/>
      <c r="E37" s="67"/>
      <c r="F37" s="67"/>
      <c r="G37" s="67">
        <f t="shared" ref="G37:L37" si="27">SUM(G35:G36)</f>
        <v>55</v>
      </c>
      <c r="H37" s="67">
        <f t="shared" si="27"/>
        <v>65</v>
      </c>
      <c r="I37" s="67">
        <f t="shared" si="27"/>
        <v>77</v>
      </c>
      <c r="J37" s="67">
        <f t="shared" si="27"/>
        <v>80</v>
      </c>
      <c r="K37" s="67">
        <f t="shared" si="27"/>
        <v>72</v>
      </c>
      <c r="L37" s="67">
        <f t="shared" si="27"/>
        <v>49</v>
      </c>
      <c r="M37" s="67"/>
      <c r="N37" s="67">
        <f>SUM(N35:N36)</f>
        <v>69</v>
      </c>
      <c r="O37" s="67"/>
      <c r="P37" s="67">
        <f>SUM(P35:P36)</f>
        <v>70</v>
      </c>
      <c r="Q37" s="67">
        <f>SUM(Q35:Q36)</f>
        <v>103</v>
      </c>
      <c r="R37" s="67">
        <f>SUM(R35:R36)</f>
        <v>89</v>
      </c>
      <c r="S37" s="67">
        <f>SUM(S35:S36)</f>
        <v>2</v>
      </c>
      <c r="T37" s="67"/>
      <c r="U37" s="67">
        <f t="shared" ref="U37:Z37" si="28">SUM(U35:U36)</f>
        <v>2</v>
      </c>
      <c r="V37" s="67">
        <f t="shared" si="28"/>
        <v>1</v>
      </c>
      <c r="W37" s="67">
        <f t="shared" si="28"/>
        <v>1</v>
      </c>
      <c r="X37" s="67">
        <f t="shared" si="28"/>
        <v>0</v>
      </c>
      <c r="Y37" s="67">
        <f t="shared" si="28"/>
        <v>5</v>
      </c>
      <c r="Z37" s="67">
        <f t="shared" si="28"/>
        <v>1</v>
      </c>
      <c r="AA37" s="67"/>
      <c r="AB37" s="67">
        <f>SUM(AB35:AB36)</f>
        <v>2</v>
      </c>
      <c r="AC37" s="67">
        <f>SUM(AC35:AC36)</f>
        <v>2</v>
      </c>
      <c r="AD37" s="67">
        <f>SUM(AD35:AD36)</f>
        <v>0</v>
      </c>
      <c r="AE37" s="67"/>
      <c r="AF37" s="67"/>
      <c r="AG37" s="67"/>
      <c r="AH37" s="65">
        <f>SUM(AH35:AH36)</f>
        <v>801</v>
      </c>
      <c r="AI37" s="75">
        <v>28</v>
      </c>
      <c r="AJ37" s="72">
        <f>COUNTIF(C37:AG37,"")-3</f>
        <v>7</v>
      </c>
      <c r="AK37" s="72">
        <f>AI37-AJ37</f>
        <v>21</v>
      </c>
    </row>
    <row r="38" spans="1:37" ht="15.75">
      <c r="A38" s="62"/>
      <c r="B38" s="61"/>
      <c r="C38" s="63">
        <f>C37/C52*100</f>
        <v>2.4658740642888595</v>
      </c>
      <c r="D38" s="63"/>
      <c r="E38" s="63"/>
      <c r="F38" s="63"/>
      <c r="G38" s="63">
        <f t="shared" ref="G38:L38" si="29">G37/G52*100</f>
        <v>2.4218405988551299</v>
      </c>
      <c r="H38" s="63">
        <f t="shared" si="29"/>
        <v>2.8621752531924263</v>
      </c>
      <c r="I38" s="63">
        <f t="shared" si="29"/>
        <v>3.3905768383971817</v>
      </c>
      <c r="J38" s="63">
        <f t="shared" si="29"/>
        <v>3.5226772346983708</v>
      </c>
      <c r="K38" s="63">
        <f t="shared" si="29"/>
        <v>3.1704095112285335</v>
      </c>
      <c r="L38" s="63">
        <f t="shared" si="29"/>
        <v>2.1576398062527522</v>
      </c>
      <c r="M38" s="63"/>
      <c r="N38" s="63">
        <f>N37/N52*100</f>
        <v>3.0383091149273449</v>
      </c>
      <c r="O38" s="63"/>
      <c r="P38" s="63">
        <f>P37/P52*100</f>
        <v>3.0823425803610744</v>
      </c>
      <c r="Q38" s="63">
        <f>Q37/Q52*100</f>
        <v>4.5354469396741521</v>
      </c>
      <c r="R38" s="63">
        <f>R37/R52*100</f>
        <v>3.9189784236019376</v>
      </c>
      <c r="S38" s="63">
        <f>S37/S52*100</f>
        <v>8.8066930867459273E-2</v>
      </c>
      <c r="T38" s="63"/>
      <c r="U38" s="63">
        <f t="shared" ref="U38:Z38" si="30">U37/U52*100</f>
        <v>8.8066930867459273E-2</v>
      </c>
      <c r="V38" s="63">
        <f t="shared" si="30"/>
        <v>4.4033465433729636E-2</v>
      </c>
      <c r="W38" s="63">
        <f t="shared" si="30"/>
        <v>4.4033465433729636E-2</v>
      </c>
      <c r="X38" s="63">
        <f t="shared" si="30"/>
        <v>0</v>
      </c>
      <c r="Y38" s="63">
        <f t="shared" si="30"/>
        <v>0.22016732716864817</v>
      </c>
      <c r="Z38" s="63">
        <f t="shared" si="30"/>
        <v>4.4033465433729636E-2</v>
      </c>
      <c r="AA38" s="63"/>
      <c r="AB38" s="63">
        <f>AB37/AB52*100</f>
        <v>8.8066930867459273E-2</v>
      </c>
      <c r="AC38" s="63">
        <f>AC37/AC52*100</f>
        <v>8.8066930867459273E-2</v>
      </c>
      <c r="AD38" s="63">
        <f>AD37/AD52*100</f>
        <v>0</v>
      </c>
      <c r="AE38" s="63"/>
      <c r="AF38" s="63"/>
      <c r="AG38" s="63"/>
      <c r="AH38" s="63">
        <f>AH37/(AK37*C52)*100</f>
        <v>1.6795621815436874</v>
      </c>
      <c r="AI38" s="68"/>
      <c r="AJ38" s="68"/>
      <c r="AK38" s="68"/>
    </row>
    <row r="39" spans="1:37" ht="15.75">
      <c r="A39" s="10" t="s">
        <v>27</v>
      </c>
      <c r="B39" s="5" t="s">
        <v>2</v>
      </c>
      <c r="C39" s="57">
        <v>2</v>
      </c>
      <c r="D39" s="57">
        <v>3</v>
      </c>
      <c r="E39" s="57">
        <v>4</v>
      </c>
      <c r="F39" s="58" t="s">
        <v>3</v>
      </c>
      <c r="G39" s="57">
        <v>3</v>
      </c>
      <c r="H39" s="57">
        <v>4</v>
      </c>
      <c r="I39" s="57">
        <v>6</v>
      </c>
      <c r="J39" s="57">
        <v>2</v>
      </c>
      <c r="K39" s="57">
        <v>2</v>
      </c>
      <c r="L39" s="57">
        <v>7</v>
      </c>
      <c r="M39" s="58" t="s">
        <v>3</v>
      </c>
      <c r="N39" s="57" t="s">
        <v>6</v>
      </c>
      <c r="O39" s="57">
        <v>5</v>
      </c>
      <c r="P39" s="57">
        <v>3</v>
      </c>
      <c r="Q39" s="57">
        <v>4</v>
      </c>
      <c r="R39" s="57">
        <v>4</v>
      </c>
      <c r="S39" s="57">
        <v>2</v>
      </c>
      <c r="T39" s="58" t="s">
        <v>3</v>
      </c>
      <c r="U39" s="57">
        <v>1</v>
      </c>
      <c r="V39" s="57">
        <v>4</v>
      </c>
      <c r="W39" s="57">
        <v>2</v>
      </c>
      <c r="X39" s="57">
        <v>1</v>
      </c>
      <c r="Y39" s="57">
        <v>2</v>
      </c>
      <c r="Z39" s="57">
        <v>3</v>
      </c>
      <c r="AA39" s="58" t="s">
        <v>3</v>
      </c>
      <c r="AB39" s="57" t="s">
        <v>6</v>
      </c>
      <c r="AC39" s="57">
        <v>3</v>
      </c>
      <c r="AD39" s="57">
        <v>3</v>
      </c>
      <c r="AE39" s="58" t="s">
        <v>4</v>
      </c>
      <c r="AF39" s="58" t="s">
        <v>4</v>
      </c>
      <c r="AG39" s="58" t="s">
        <v>4</v>
      </c>
      <c r="AH39" s="64">
        <f t="shared" si="0"/>
        <v>70</v>
      </c>
      <c r="AI39" s="69"/>
      <c r="AJ39" s="69"/>
      <c r="AK39" s="69"/>
    </row>
    <row r="40" spans="1:37" ht="15.75">
      <c r="A40" s="10" t="s">
        <v>27</v>
      </c>
      <c r="B40" s="5" t="s">
        <v>5</v>
      </c>
      <c r="C40" s="57">
        <v>71</v>
      </c>
      <c r="D40" s="57">
        <v>68</v>
      </c>
      <c r="E40" s="57">
        <v>43</v>
      </c>
      <c r="F40" s="58" t="s">
        <v>3</v>
      </c>
      <c r="G40" s="57">
        <v>66</v>
      </c>
      <c r="H40" s="57">
        <v>44</v>
      </c>
      <c r="I40" s="57">
        <v>58</v>
      </c>
      <c r="J40" s="57">
        <v>71</v>
      </c>
      <c r="K40" s="57">
        <v>56</v>
      </c>
      <c r="L40" s="57">
        <v>55</v>
      </c>
      <c r="M40" s="58" t="s">
        <v>3</v>
      </c>
      <c r="N40" s="57">
        <v>64</v>
      </c>
      <c r="O40" s="57">
        <v>55</v>
      </c>
      <c r="P40" s="57">
        <v>50</v>
      </c>
      <c r="Q40" s="57">
        <v>35</v>
      </c>
      <c r="R40" s="57">
        <v>36</v>
      </c>
      <c r="S40" s="57">
        <v>23</v>
      </c>
      <c r="T40" s="58" t="s">
        <v>3</v>
      </c>
      <c r="U40" s="57">
        <v>27</v>
      </c>
      <c r="V40" s="57">
        <v>29</v>
      </c>
      <c r="W40" s="57">
        <v>28</v>
      </c>
      <c r="X40" s="57">
        <v>30</v>
      </c>
      <c r="Y40" s="57">
        <v>4</v>
      </c>
      <c r="Z40" s="57">
        <v>8</v>
      </c>
      <c r="AA40" s="58" t="s">
        <v>3</v>
      </c>
      <c r="AB40" s="57">
        <v>20</v>
      </c>
      <c r="AC40" s="57">
        <v>5</v>
      </c>
      <c r="AD40" s="57">
        <v>19</v>
      </c>
      <c r="AE40" s="58" t="s">
        <v>4</v>
      </c>
      <c r="AF40" s="58" t="s">
        <v>4</v>
      </c>
      <c r="AG40" s="58" t="s">
        <v>4</v>
      </c>
      <c r="AH40" s="64">
        <f t="shared" si="0"/>
        <v>965</v>
      </c>
      <c r="AI40" s="69"/>
      <c r="AJ40" s="69"/>
      <c r="AK40" s="69"/>
    </row>
    <row r="41" spans="1:37" ht="15.75">
      <c r="A41" s="62"/>
      <c r="B41" s="61"/>
      <c r="C41" s="67">
        <f>SUM(C39:C40)</f>
        <v>73</v>
      </c>
      <c r="D41" s="67">
        <f>SUM(D39:D40)</f>
        <v>71</v>
      </c>
      <c r="E41" s="67">
        <f>SUM(E39:E40)</f>
        <v>47</v>
      </c>
      <c r="F41" s="67"/>
      <c r="G41" s="67">
        <f t="shared" ref="G41:L41" si="31">SUM(G39:G40)</f>
        <v>69</v>
      </c>
      <c r="H41" s="67">
        <f t="shared" si="31"/>
        <v>48</v>
      </c>
      <c r="I41" s="67">
        <f t="shared" si="31"/>
        <v>64</v>
      </c>
      <c r="J41" s="67">
        <f t="shared" si="31"/>
        <v>73</v>
      </c>
      <c r="K41" s="67">
        <f t="shared" si="31"/>
        <v>58</v>
      </c>
      <c r="L41" s="67">
        <f t="shared" si="31"/>
        <v>62</v>
      </c>
      <c r="M41" s="67"/>
      <c r="N41" s="67">
        <f t="shared" ref="N41:S41" si="32">SUM(N39:N40)</f>
        <v>64</v>
      </c>
      <c r="O41" s="67">
        <f t="shared" si="32"/>
        <v>60</v>
      </c>
      <c r="P41" s="67">
        <f t="shared" si="32"/>
        <v>53</v>
      </c>
      <c r="Q41" s="67">
        <f t="shared" si="32"/>
        <v>39</v>
      </c>
      <c r="R41" s="67">
        <f t="shared" si="32"/>
        <v>40</v>
      </c>
      <c r="S41" s="67">
        <f t="shared" si="32"/>
        <v>25</v>
      </c>
      <c r="T41" s="67"/>
      <c r="U41" s="67">
        <f t="shared" ref="U41:Z41" si="33">SUM(U39:U40)</f>
        <v>28</v>
      </c>
      <c r="V41" s="67">
        <f t="shared" si="33"/>
        <v>33</v>
      </c>
      <c r="W41" s="67">
        <f t="shared" si="33"/>
        <v>30</v>
      </c>
      <c r="X41" s="67">
        <f t="shared" si="33"/>
        <v>31</v>
      </c>
      <c r="Y41" s="67">
        <f t="shared" si="33"/>
        <v>6</v>
      </c>
      <c r="Z41" s="67">
        <f t="shared" si="33"/>
        <v>11</v>
      </c>
      <c r="AA41" s="67"/>
      <c r="AB41" s="67">
        <f>SUM(AB39:AB40)</f>
        <v>20</v>
      </c>
      <c r="AC41" s="67">
        <f>SUM(AC39:AC40)</f>
        <v>8</v>
      </c>
      <c r="AD41" s="67">
        <f>SUM(AD39:AD40)</f>
        <v>22</v>
      </c>
      <c r="AE41" s="67"/>
      <c r="AF41" s="67"/>
      <c r="AG41" s="67">
        <f>SUM(AG39:AG40)</f>
        <v>0</v>
      </c>
      <c r="AH41" s="65">
        <f>SUM(AH39:AH40)</f>
        <v>1035</v>
      </c>
      <c r="AI41" s="75">
        <v>31</v>
      </c>
      <c r="AJ41" s="72">
        <f>COUNTIF(C41:AG41,"")</f>
        <v>6</v>
      </c>
      <c r="AK41" s="72">
        <f>AI41-AJ41</f>
        <v>25</v>
      </c>
    </row>
    <row r="42" spans="1:37" ht="15.75">
      <c r="A42" s="62"/>
      <c r="B42" s="61"/>
      <c r="C42" s="63">
        <f>C41/C52*100</f>
        <v>3.2144429766622635</v>
      </c>
      <c r="D42" s="63">
        <f>D41/D52*100</f>
        <v>3.126376045794804</v>
      </c>
      <c r="E42" s="63">
        <f>E41/E52*100</f>
        <v>2.0695728753852927</v>
      </c>
      <c r="F42" s="63"/>
      <c r="G42" s="63">
        <f t="shared" ref="G42:L42" si="34">G41/G52*100</f>
        <v>3.0383091149273449</v>
      </c>
      <c r="H42" s="63">
        <f t="shared" si="34"/>
        <v>2.1136063408190227</v>
      </c>
      <c r="I42" s="63">
        <f t="shared" si="34"/>
        <v>2.8181417877586967</v>
      </c>
      <c r="J42" s="63">
        <f t="shared" si="34"/>
        <v>3.2144429766622635</v>
      </c>
      <c r="K42" s="63">
        <f t="shared" si="34"/>
        <v>2.553940995156319</v>
      </c>
      <c r="L42" s="63">
        <f t="shared" si="34"/>
        <v>2.7300748568912372</v>
      </c>
      <c r="M42" s="63"/>
      <c r="N42" s="63">
        <f t="shared" ref="N42:S42" si="35">N41/N52*100</f>
        <v>2.8181417877586967</v>
      </c>
      <c r="O42" s="63">
        <f t="shared" si="35"/>
        <v>2.6420079260237781</v>
      </c>
      <c r="P42" s="63">
        <f t="shared" si="35"/>
        <v>2.3337736679876704</v>
      </c>
      <c r="Q42" s="63">
        <f t="shared" si="35"/>
        <v>1.7173051519154559</v>
      </c>
      <c r="R42" s="63">
        <f t="shared" si="35"/>
        <v>1.7613386173491854</v>
      </c>
      <c r="S42" s="63">
        <f t="shared" si="35"/>
        <v>1.1008366358432409</v>
      </c>
      <c r="T42" s="63"/>
      <c r="U42" s="63">
        <f t="shared" ref="U42:Z42" si="36">U41/U52*100</f>
        <v>1.2329370321444297</v>
      </c>
      <c r="V42" s="63">
        <f t="shared" si="36"/>
        <v>1.4531043593130779</v>
      </c>
      <c r="W42" s="63">
        <f t="shared" si="36"/>
        <v>1.321003963011889</v>
      </c>
      <c r="X42" s="63">
        <f t="shared" si="36"/>
        <v>1.3650374284456186</v>
      </c>
      <c r="Y42" s="63">
        <f t="shared" si="36"/>
        <v>0.26420079260237783</v>
      </c>
      <c r="Z42" s="63">
        <f t="shared" si="36"/>
        <v>0.48436811977102595</v>
      </c>
      <c r="AA42" s="63"/>
      <c r="AB42" s="63">
        <f>AB41/AB52*100</f>
        <v>0.8806693086745927</v>
      </c>
      <c r="AC42" s="63">
        <f>AC41/AC52*100</f>
        <v>0.35226772346983709</v>
      </c>
      <c r="AD42" s="63">
        <f>AD41/AD52*100</f>
        <v>0.9687362395420519</v>
      </c>
      <c r="AE42" s="63"/>
      <c r="AF42" s="63"/>
      <c r="AG42" s="63">
        <f>AG41/AG52*100</f>
        <v>0</v>
      </c>
      <c r="AH42" s="63">
        <f>AH41/(AK41*C52)*100</f>
        <v>1.8229854689564069</v>
      </c>
      <c r="AI42" s="68"/>
      <c r="AJ42" s="68"/>
      <c r="AK42" s="68"/>
    </row>
    <row r="43" spans="1:37" ht="15.75">
      <c r="A43" s="10" t="s">
        <v>29</v>
      </c>
      <c r="B43" s="5" t="s">
        <v>2</v>
      </c>
      <c r="C43" s="58" t="s">
        <v>3</v>
      </c>
      <c r="D43" s="57">
        <v>3</v>
      </c>
      <c r="E43" s="57">
        <v>3</v>
      </c>
      <c r="F43" s="57">
        <v>4</v>
      </c>
      <c r="G43" s="57">
        <v>7</v>
      </c>
      <c r="H43" s="57">
        <v>6</v>
      </c>
      <c r="I43" s="57">
        <v>10</v>
      </c>
      <c r="J43" s="58" t="s">
        <v>3</v>
      </c>
      <c r="K43" s="57">
        <v>4</v>
      </c>
      <c r="L43" s="57">
        <v>7</v>
      </c>
      <c r="M43" s="57">
        <v>10</v>
      </c>
      <c r="N43" s="57">
        <v>4</v>
      </c>
      <c r="O43" s="57">
        <v>2</v>
      </c>
      <c r="P43" s="58" t="s">
        <v>4</v>
      </c>
      <c r="Q43" s="58" t="s">
        <v>3</v>
      </c>
      <c r="R43" s="57">
        <v>7</v>
      </c>
      <c r="S43" s="57">
        <v>4</v>
      </c>
      <c r="T43" s="57">
        <v>4</v>
      </c>
      <c r="U43" s="58" t="s">
        <v>4</v>
      </c>
      <c r="V43" s="57">
        <v>2</v>
      </c>
      <c r="W43" s="57">
        <v>3</v>
      </c>
      <c r="X43" s="58" t="s">
        <v>3</v>
      </c>
      <c r="Y43" s="57">
        <v>2</v>
      </c>
      <c r="Z43" s="57">
        <v>2</v>
      </c>
      <c r="AA43" s="57">
        <v>1</v>
      </c>
      <c r="AB43" s="57">
        <v>1</v>
      </c>
      <c r="AC43" s="57">
        <v>1</v>
      </c>
      <c r="AD43" s="57">
        <v>4</v>
      </c>
      <c r="AE43" s="58" t="s">
        <v>3</v>
      </c>
      <c r="AF43" s="57" t="s">
        <v>6</v>
      </c>
      <c r="AG43" s="57"/>
      <c r="AH43" s="64">
        <f t="shared" si="0"/>
        <v>91</v>
      </c>
      <c r="AI43" s="69"/>
      <c r="AJ43" s="69"/>
      <c r="AK43" s="69"/>
    </row>
    <row r="44" spans="1:37" ht="15.75">
      <c r="A44" s="10" t="s">
        <v>29</v>
      </c>
      <c r="B44" s="5" t="s">
        <v>5</v>
      </c>
      <c r="C44" s="58" t="s">
        <v>3</v>
      </c>
      <c r="D44" s="57">
        <v>17</v>
      </c>
      <c r="E44" s="57">
        <v>25</v>
      </c>
      <c r="F44" s="57">
        <v>14</v>
      </c>
      <c r="G44" s="57">
        <v>7</v>
      </c>
      <c r="H44" s="57">
        <v>10</v>
      </c>
      <c r="I44" s="57">
        <v>19</v>
      </c>
      <c r="J44" s="58" t="s">
        <v>3</v>
      </c>
      <c r="K44" s="57">
        <v>12</v>
      </c>
      <c r="L44" s="57">
        <v>12</v>
      </c>
      <c r="M44" s="57">
        <v>10</v>
      </c>
      <c r="N44" s="57">
        <v>11</v>
      </c>
      <c r="O44" s="57">
        <v>9</v>
      </c>
      <c r="P44" s="58" t="s">
        <v>4</v>
      </c>
      <c r="Q44" s="58" t="s">
        <v>3</v>
      </c>
      <c r="R44" s="57">
        <v>7</v>
      </c>
      <c r="S44" s="57" t="s">
        <v>6</v>
      </c>
      <c r="T44" s="57" t="s">
        <v>6</v>
      </c>
      <c r="U44" s="58" t="s">
        <v>4</v>
      </c>
      <c r="V44" s="57" t="s">
        <v>6</v>
      </c>
      <c r="W44" s="57" t="s">
        <v>6</v>
      </c>
      <c r="X44" s="58" t="s">
        <v>3</v>
      </c>
      <c r="Y44" s="57" t="s">
        <v>6</v>
      </c>
      <c r="Z44" s="57" t="s">
        <v>6</v>
      </c>
      <c r="AA44" s="57" t="s">
        <v>6</v>
      </c>
      <c r="AB44" s="57" t="s">
        <v>6</v>
      </c>
      <c r="AC44" s="57" t="s">
        <v>6</v>
      </c>
      <c r="AD44" s="57" t="s">
        <v>6</v>
      </c>
      <c r="AE44" s="58" t="s">
        <v>3</v>
      </c>
      <c r="AF44" s="57" t="s">
        <v>6</v>
      </c>
      <c r="AG44" s="57"/>
      <c r="AH44" s="64">
        <f t="shared" si="0"/>
        <v>153</v>
      </c>
      <c r="AI44" s="69"/>
      <c r="AJ44" s="69"/>
      <c r="AK44" s="69"/>
    </row>
    <row r="45" spans="1:37" ht="15.75">
      <c r="A45" s="69"/>
      <c r="B45" s="69"/>
      <c r="C45" s="67"/>
      <c r="D45" s="67">
        <f t="shared" ref="D45:I45" si="37">SUM(D43:D44)</f>
        <v>20</v>
      </c>
      <c r="E45" s="67">
        <f t="shared" si="37"/>
        <v>28</v>
      </c>
      <c r="F45" s="67">
        <f t="shared" si="37"/>
        <v>18</v>
      </c>
      <c r="G45" s="67">
        <f t="shared" si="37"/>
        <v>14</v>
      </c>
      <c r="H45" s="67">
        <f t="shared" si="37"/>
        <v>16</v>
      </c>
      <c r="I45" s="67">
        <f t="shared" si="37"/>
        <v>29</v>
      </c>
      <c r="J45" s="67"/>
      <c r="K45" s="67">
        <f>SUM(K43:K44)</f>
        <v>16</v>
      </c>
      <c r="L45" s="67">
        <f>SUM(L43:L44)</f>
        <v>19</v>
      </c>
      <c r="M45" s="67">
        <f>SUM(M43:M44)</f>
        <v>20</v>
      </c>
      <c r="N45" s="67">
        <f>SUM(N43:N44)</f>
        <v>15</v>
      </c>
      <c r="O45" s="67">
        <f>SUM(O43:O44)</f>
        <v>11</v>
      </c>
      <c r="P45" s="67"/>
      <c r="Q45" s="67"/>
      <c r="R45" s="67">
        <f>SUM(R43:R44)</f>
        <v>14</v>
      </c>
      <c r="S45" s="67">
        <f>SUM(S43:S44)</f>
        <v>4</v>
      </c>
      <c r="T45" s="67">
        <f>SUM(T43:T44)</f>
        <v>4</v>
      </c>
      <c r="U45" s="67"/>
      <c r="V45" s="67">
        <f>SUM(V43:V44)</f>
        <v>2</v>
      </c>
      <c r="W45" s="67">
        <f>SUM(W43:W44)</f>
        <v>3</v>
      </c>
      <c r="X45" s="67"/>
      <c r="Y45" s="67">
        <f t="shared" ref="Y45:AD45" si="38">SUM(Y43:Y44)</f>
        <v>2</v>
      </c>
      <c r="Z45" s="67">
        <f t="shared" si="38"/>
        <v>2</v>
      </c>
      <c r="AA45" s="67">
        <f t="shared" si="38"/>
        <v>1</v>
      </c>
      <c r="AB45" s="67">
        <f t="shared" si="38"/>
        <v>1</v>
      </c>
      <c r="AC45" s="67">
        <f t="shared" si="38"/>
        <v>1</v>
      </c>
      <c r="AD45" s="67">
        <f t="shared" si="38"/>
        <v>4</v>
      </c>
      <c r="AE45" s="67"/>
      <c r="AF45" s="67">
        <f>SUM(AF43:AF44)</f>
        <v>0</v>
      </c>
      <c r="AG45" s="67"/>
      <c r="AH45" s="65">
        <f>SUM(AH43:AH44)</f>
        <v>244</v>
      </c>
      <c r="AI45" s="75">
        <v>30</v>
      </c>
      <c r="AJ45" s="72">
        <f>COUNTIF(C45:AG45,"")-1</f>
        <v>7</v>
      </c>
      <c r="AK45" s="72">
        <f>AI45-AJ45</f>
        <v>23</v>
      </c>
    </row>
    <row r="46" spans="1:37" ht="15.75">
      <c r="A46" s="69"/>
      <c r="B46" s="69"/>
      <c r="C46" s="63"/>
      <c r="D46" s="63">
        <f t="shared" ref="D46:AF46" si="39">D45/D52*100</f>
        <v>0.8806693086745927</v>
      </c>
      <c r="E46" s="63">
        <f t="shared" si="39"/>
        <v>1.2329370321444297</v>
      </c>
      <c r="F46" s="63">
        <f t="shared" si="39"/>
        <v>0.79260237780713338</v>
      </c>
      <c r="G46" s="63">
        <f t="shared" si="39"/>
        <v>0.61646851607221487</v>
      </c>
      <c r="H46" s="63">
        <f t="shared" si="39"/>
        <v>0.70453544693967418</v>
      </c>
      <c r="I46" s="63">
        <f t="shared" si="39"/>
        <v>1.2769704975781595</v>
      </c>
      <c r="J46" s="63"/>
      <c r="K46" s="63">
        <f t="shared" si="39"/>
        <v>0.70453544693967418</v>
      </c>
      <c r="L46" s="63">
        <f t="shared" si="39"/>
        <v>0.83663584324086304</v>
      </c>
      <c r="M46" s="63">
        <f t="shared" si="39"/>
        <v>0.8806693086745927</v>
      </c>
      <c r="N46" s="63">
        <f t="shared" si="39"/>
        <v>0.66050198150594452</v>
      </c>
      <c r="O46" s="63">
        <f t="shared" si="39"/>
        <v>0.48436811977102595</v>
      </c>
      <c r="P46" s="63"/>
      <c r="Q46" s="63"/>
      <c r="R46" s="63">
        <f t="shared" si="39"/>
        <v>0.61646851607221487</v>
      </c>
      <c r="S46" s="63">
        <f t="shared" si="39"/>
        <v>0.17613386173491855</v>
      </c>
      <c r="T46" s="63">
        <f t="shared" si="39"/>
        <v>0.17613386173491855</v>
      </c>
      <c r="U46" s="63"/>
      <c r="V46" s="63">
        <f t="shared" si="39"/>
        <v>8.8066930867459273E-2</v>
      </c>
      <c r="W46" s="63">
        <f t="shared" si="39"/>
        <v>0.13210039630118892</v>
      </c>
      <c r="X46" s="63"/>
      <c r="Y46" s="63">
        <f t="shared" si="39"/>
        <v>8.8066930867459273E-2</v>
      </c>
      <c r="Z46" s="63">
        <f t="shared" si="39"/>
        <v>8.8066930867459273E-2</v>
      </c>
      <c r="AA46" s="63">
        <f t="shared" si="39"/>
        <v>4.4033465433729636E-2</v>
      </c>
      <c r="AB46" s="63">
        <f t="shared" si="39"/>
        <v>4.4033465433729636E-2</v>
      </c>
      <c r="AC46" s="63">
        <f t="shared" si="39"/>
        <v>4.4033465433729636E-2</v>
      </c>
      <c r="AD46" s="63">
        <f t="shared" si="39"/>
        <v>0.17613386173491855</v>
      </c>
      <c r="AE46" s="63"/>
      <c r="AF46" s="63">
        <f t="shared" si="39"/>
        <v>0</v>
      </c>
      <c r="AG46" s="63"/>
      <c r="AH46" s="63">
        <f>AH45/(AK45*C52)*100</f>
        <v>0.46713763329695784</v>
      </c>
      <c r="AI46" s="69"/>
      <c r="AJ46" s="69"/>
      <c r="AK46" s="69"/>
    </row>
    <row r="47" spans="1:37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</row>
    <row r="48" spans="1:37" ht="26.2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78" t="s">
        <v>42</v>
      </c>
      <c r="AK48" s="77">
        <f>SUM(AK4,AK8,AK12,AK16,AK20,AK24,AK28,AK33,AK37,AK41,AK45)</f>
        <v>246</v>
      </c>
    </row>
    <row r="49" spans="1:37" ht="53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78" t="s">
        <v>43</v>
      </c>
      <c r="AK49" s="79">
        <f>SUM(AH4,AH8,AH12,AH16,AH20,AH24,AH28,AH33,AH37,AH41,AH45)</f>
        <v>10027</v>
      </c>
    </row>
    <row r="50" spans="1:37" ht="15.75">
      <c r="A50" s="71" t="s">
        <v>35</v>
      </c>
      <c r="B50" s="71" t="s">
        <v>36</v>
      </c>
      <c r="C50" s="70">
        <v>111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76"/>
      <c r="AK50" s="73">
        <f>AK49/(AK48*C52)*100</f>
        <v>1.7948112109918986</v>
      </c>
    </row>
    <row r="51" spans="1:37" ht="15.75">
      <c r="A51" s="71" t="s">
        <v>35</v>
      </c>
      <c r="B51" s="71" t="s">
        <v>37</v>
      </c>
      <c r="C51" s="70">
        <v>2160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1:37" ht="15.75">
      <c r="A52" s="71" t="s">
        <v>35</v>
      </c>
      <c r="B52" s="71" t="s">
        <v>38</v>
      </c>
      <c r="C52" s="70">
        <f>SUM(C50:C51)</f>
        <v>2271</v>
      </c>
      <c r="D52" s="70">
        <f>C52</f>
        <v>2271</v>
      </c>
      <c r="E52" s="70">
        <f>D52</f>
        <v>2271</v>
      </c>
      <c r="F52" s="70">
        <f t="shared" ref="F52:AG52" si="40">E52</f>
        <v>2271</v>
      </c>
      <c r="G52" s="70">
        <f t="shared" si="40"/>
        <v>2271</v>
      </c>
      <c r="H52" s="70">
        <f t="shared" si="40"/>
        <v>2271</v>
      </c>
      <c r="I52" s="70">
        <f t="shared" si="40"/>
        <v>2271</v>
      </c>
      <c r="J52" s="70">
        <f t="shared" si="40"/>
        <v>2271</v>
      </c>
      <c r="K52" s="70">
        <f t="shared" si="40"/>
        <v>2271</v>
      </c>
      <c r="L52" s="70">
        <f t="shared" si="40"/>
        <v>2271</v>
      </c>
      <c r="M52" s="70">
        <f t="shared" si="40"/>
        <v>2271</v>
      </c>
      <c r="N52" s="70">
        <f t="shared" si="40"/>
        <v>2271</v>
      </c>
      <c r="O52" s="70">
        <f t="shared" si="40"/>
        <v>2271</v>
      </c>
      <c r="P52" s="70">
        <f t="shared" si="40"/>
        <v>2271</v>
      </c>
      <c r="Q52" s="70">
        <f t="shared" si="40"/>
        <v>2271</v>
      </c>
      <c r="R52" s="70">
        <f t="shared" si="40"/>
        <v>2271</v>
      </c>
      <c r="S52" s="70">
        <f t="shared" si="40"/>
        <v>2271</v>
      </c>
      <c r="T52" s="70">
        <f t="shared" si="40"/>
        <v>2271</v>
      </c>
      <c r="U52" s="70">
        <f t="shared" si="40"/>
        <v>2271</v>
      </c>
      <c r="V52" s="70">
        <f t="shared" si="40"/>
        <v>2271</v>
      </c>
      <c r="W52" s="70">
        <f t="shared" si="40"/>
        <v>2271</v>
      </c>
      <c r="X52" s="70">
        <f t="shared" si="40"/>
        <v>2271</v>
      </c>
      <c r="Y52" s="70">
        <f t="shared" si="40"/>
        <v>2271</v>
      </c>
      <c r="Z52" s="70">
        <f t="shared" si="40"/>
        <v>2271</v>
      </c>
      <c r="AA52" s="70">
        <f t="shared" si="40"/>
        <v>2271</v>
      </c>
      <c r="AB52" s="70">
        <f t="shared" si="40"/>
        <v>2271</v>
      </c>
      <c r="AC52" s="70">
        <f t="shared" si="40"/>
        <v>2271</v>
      </c>
      <c r="AD52" s="70">
        <f t="shared" si="40"/>
        <v>2271</v>
      </c>
      <c r="AE52" s="70">
        <f t="shared" si="40"/>
        <v>2271</v>
      </c>
      <c r="AF52" s="70">
        <f t="shared" si="40"/>
        <v>2271</v>
      </c>
      <c r="AG52" s="70">
        <f t="shared" si="40"/>
        <v>2271</v>
      </c>
      <c r="AH52" s="69"/>
      <c r="AI52" s="69"/>
      <c r="AJ52" s="69"/>
      <c r="AK52" s="69">
        <f>AK49/AK48</f>
        <v>40.760162601626014</v>
      </c>
    </row>
    <row r="53" spans="1:37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5"/>
  <sheetViews>
    <sheetView tabSelected="1" topLeftCell="R19" workbookViewId="0">
      <selection activeCell="AI38" sqref="AI38"/>
    </sheetView>
  </sheetViews>
  <sheetFormatPr defaultRowHeight="15"/>
  <cols>
    <col min="1" max="1" width="6.5703125" bestFit="1" customWidth="1"/>
    <col min="2" max="2" width="28.140625" customWidth="1"/>
    <col min="3" max="3" width="4.42578125" bestFit="1" customWidth="1"/>
    <col min="4" max="4" width="4.28515625" customWidth="1"/>
    <col min="5" max="5" width="4.42578125" bestFit="1" customWidth="1"/>
    <col min="6" max="6" width="3.7109375" bestFit="1" customWidth="1"/>
    <col min="7" max="16" width="3.28515625" bestFit="1" customWidth="1"/>
    <col min="17" max="17" width="4.42578125" bestFit="1" customWidth="1"/>
    <col min="18" max="20" width="3.28515625" bestFit="1" customWidth="1"/>
    <col min="21" max="21" width="4.42578125" bestFit="1" customWidth="1"/>
    <col min="22" max="28" width="3.28515625" bestFit="1" customWidth="1"/>
    <col min="29" max="29" width="4.42578125" bestFit="1" customWidth="1"/>
    <col min="30" max="33" width="3.28515625" bestFit="1" customWidth="1"/>
    <col min="34" max="34" width="20.140625" bestFit="1" customWidth="1"/>
    <col min="35" max="35" width="17.7109375" customWidth="1"/>
    <col min="36" max="36" width="26.140625" customWidth="1"/>
    <col min="37" max="37" width="20" customWidth="1"/>
  </cols>
  <sheetData>
    <row r="1" spans="1:37" ht="27" customHeight="1">
      <c r="A1" s="88">
        <v>2019</v>
      </c>
      <c r="B1" s="89" t="s">
        <v>0</v>
      </c>
      <c r="C1" s="88">
        <v>1</v>
      </c>
      <c r="D1" s="88">
        <v>2</v>
      </c>
      <c r="E1" s="88">
        <v>3</v>
      </c>
      <c r="F1" s="88">
        <v>4</v>
      </c>
      <c r="G1" s="88">
        <v>5</v>
      </c>
      <c r="H1" s="88">
        <v>6</v>
      </c>
      <c r="I1" s="88">
        <v>7</v>
      </c>
      <c r="J1" s="88">
        <v>8</v>
      </c>
      <c r="K1" s="88">
        <v>9</v>
      </c>
      <c r="L1" s="88">
        <v>10</v>
      </c>
      <c r="M1" s="88">
        <v>11</v>
      </c>
      <c r="N1" s="88">
        <v>12</v>
      </c>
      <c r="O1" s="88">
        <v>13</v>
      </c>
      <c r="P1" s="88">
        <v>14</v>
      </c>
      <c r="Q1" s="88">
        <v>15</v>
      </c>
      <c r="R1" s="88">
        <v>16</v>
      </c>
      <c r="S1" s="88">
        <v>17</v>
      </c>
      <c r="T1" s="88">
        <v>18</v>
      </c>
      <c r="U1" s="88">
        <v>19</v>
      </c>
      <c r="V1" s="88">
        <v>20</v>
      </c>
      <c r="W1" s="88">
        <v>21</v>
      </c>
      <c r="X1" s="88">
        <v>22</v>
      </c>
      <c r="Y1" s="88">
        <v>23</v>
      </c>
      <c r="Z1" s="88">
        <v>24</v>
      </c>
      <c r="AA1" s="88">
        <v>25</v>
      </c>
      <c r="AB1" s="88">
        <v>26</v>
      </c>
      <c r="AC1" s="88">
        <v>27</v>
      </c>
      <c r="AD1" s="88">
        <v>28</v>
      </c>
      <c r="AE1" s="88">
        <v>29</v>
      </c>
      <c r="AF1" s="88">
        <v>30</v>
      </c>
      <c r="AG1" s="88">
        <v>31</v>
      </c>
      <c r="AH1" s="89" t="s">
        <v>34</v>
      </c>
      <c r="AI1" s="90"/>
      <c r="AJ1" s="90"/>
      <c r="AK1" s="90"/>
    </row>
    <row r="2" spans="1:37" s="69" customFormat="1" ht="18" customHeight="1">
      <c r="A2" s="83" t="s">
        <v>54</v>
      </c>
      <c r="B2" s="91" t="s">
        <v>5</v>
      </c>
      <c r="C2" s="88">
        <v>35</v>
      </c>
      <c r="D2" s="88">
        <v>23</v>
      </c>
      <c r="E2" s="88">
        <v>23</v>
      </c>
      <c r="F2" s="88">
        <v>47</v>
      </c>
      <c r="G2" s="88"/>
      <c r="H2" s="92" t="s">
        <v>4</v>
      </c>
      <c r="I2" s="92" t="s">
        <v>3</v>
      </c>
      <c r="J2" s="88">
        <v>46</v>
      </c>
      <c r="K2" s="88">
        <v>65</v>
      </c>
      <c r="L2" s="88">
        <v>49</v>
      </c>
      <c r="M2" s="88">
        <v>76</v>
      </c>
      <c r="N2" s="88">
        <v>30</v>
      </c>
      <c r="O2" s="88">
        <v>2</v>
      </c>
      <c r="P2" s="92" t="s">
        <v>3</v>
      </c>
      <c r="Q2" s="88">
        <v>2</v>
      </c>
      <c r="R2" s="88">
        <v>11</v>
      </c>
      <c r="S2" s="92" t="s">
        <v>4</v>
      </c>
      <c r="T2" s="88" t="s">
        <v>56</v>
      </c>
      <c r="U2" s="92" t="s">
        <v>4</v>
      </c>
      <c r="V2" s="88">
        <v>3</v>
      </c>
      <c r="W2" s="92" t="s">
        <v>3</v>
      </c>
      <c r="X2" s="88">
        <v>35</v>
      </c>
      <c r="Y2" s="88">
        <v>15</v>
      </c>
      <c r="Z2" s="88">
        <v>4</v>
      </c>
      <c r="AA2" s="88">
        <v>22</v>
      </c>
      <c r="AB2" s="88">
        <v>4</v>
      </c>
      <c r="AC2" s="88">
        <v>8</v>
      </c>
      <c r="AD2" s="92" t="s">
        <v>3</v>
      </c>
      <c r="AE2" s="88">
        <v>20</v>
      </c>
      <c r="AF2" s="88">
        <v>10</v>
      </c>
      <c r="AG2" s="88"/>
      <c r="AH2" s="89">
        <v>601</v>
      </c>
      <c r="AI2" s="89" t="s">
        <v>39</v>
      </c>
      <c r="AJ2" s="93" t="s">
        <v>40</v>
      </c>
      <c r="AK2" s="93" t="s">
        <v>41</v>
      </c>
    </row>
    <row r="3" spans="1:37" s="69" customFormat="1">
      <c r="A3" s="88"/>
      <c r="B3" s="91" t="s">
        <v>2</v>
      </c>
      <c r="C3" s="88" t="s">
        <v>55</v>
      </c>
      <c r="D3" s="88">
        <v>3</v>
      </c>
      <c r="E3" s="88">
        <v>4</v>
      </c>
      <c r="F3" s="88">
        <v>4</v>
      </c>
      <c r="G3" s="88">
        <v>5</v>
      </c>
      <c r="H3" s="92" t="s">
        <v>4</v>
      </c>
      <c r="I3" s="92" t="s">
        <v>3</v>
      </c>
      <c r="J3" s="88">
        <v>9</v>
      </c>
      <c r="K3" s="88">
        <v>5</v>
      </c>
      <c r="L3" s="88">
        <v>3</v>
      </c>
      <c r="M3" s="88">
        <v>4</v>
      </c>
      <c r="N3" s="88">
        <v>2</v>
      </c>
      <c r="O3" s="88">
        <v>3</v>
      </c>
      <c r="P3" s="92" t="s">
        <v>3</v>
      </c>
      <c r="Q3" s="88">
        <v>4</v>
      </c>
      <c r="R3" s="88">
        <v>11</v>
      </c>
      <c r="S3" s="92" t="s">
        <v>4</v>
      </c>
      <c r="T3" s="88">
        <v>4</v>
      </c>
      <c r="U3" s="92" t="s">
        <v>4</v>
      </c>
      <c r="V3" s="88">
        <v>3</v>
      </c>
      <c r="W3" s="92" t="s">
        <v>3</v>
      </c>
      <c r="X3" s="88">
        <v>5</v>
      </c>
      <c r="Y3" s="88">
        <v>2</v>
      </c>
      <c r="Z3" s="88"/>
      <c r="AA3" s="88"/>
      <c r="AB3" s="88"/>
      <c r="AC3" s="88"/>
      <c r="AD3" s="92" t="s">
        <v>3</v>
      </c>
      <c r="AE3" s="88"/>
      <c r="AF3" s="88"/>
      <c r="AG3" s="88"/>
      <c r="AH3" s="89"/>
      <c r="AI3" s="106">
        <v>30</v>
      </c>
      <c r="AJ3" s="106">
        <v>7</v>
      </c>
      <c r="AK3" s="107">
        <v>23</v>
      </c>
    </row>
    <row r="4" spans="1:37" s="69" customFormat="1">
      <c r="A4" s="94"/>
      <c r="B4" s="96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6"/>
      <c r="AI4" s="90"/>
      <c r="AJ4" s="90"/>
      <c r="AK4" s="90"/>
    </row>
    <row r="5" spans="1:37" s="69" customFormat="1">
      <c r="A5" s="88"/>
      <c r="B5" s="109" t="s">
        <v>5</v>
      </c>
      <c r="C5" s="112"/>
      <c r="D5" s="113"/>
      <c r="E5" s="114"/>
      <c r="G5" s="114" t="s">
        <v>57</v>
      </c>
      <c r="H5" s="114"/>
      <c r="I5" s="114"/>
      <c r="J5" s="114"/>
      <c r="K5" s="113"/>
      <c r="L5" s="114"/>
      <c r="M5" s="113"/>
      <c r="N5" s="113"/>
      <c r="O5" s="113"/>
      <c r="P5" s="113"/>
      <c r="Q5" s="113"/>
      <c r="R5" s="113"/>
      <c r="S5" s="114"/>
      <c r="T5" s="113"/>
      <c r="U5" s="115"/>
      <c r="V5" s="110">
        <v>8</v>
      </c>
      <c r="W5" s="98">
        <v>14</v>
      </c>
      <c r="X5" s="98">
        <v>5</v>
      </c>
      <c r="Y5" s="92" t="s">
        <v>3</v>
      </c>
      <c r="Z5" s="98">
        <v>23</v>
      </c>
      <c r="AA5" s="98">
        <v>17</v>
      </c>
      <c r="AB5" s="98">
        <v>79</v>
      </c>
      <c r="AC5" s="98">
        <v>18</v>
      </c>
      <c r="AD5" s="98">
        <v>36</v>
      </c>
      <c r="AE5" s="98">
        <v>6</v>
      </c>
      <c r="AF5" s="92" t="s">
        <v>3</v>
      </c>
      <c r="AG5" s="92"/>
      <c r="AH5" s="89">
        <v>233</v>
      </c>
      <c r="AI5" s="89" t="s">
        <v>39</v>
      </c>
      <c r="AJ5" s="93" t="s">
        <v>40</v>
      </c>
      <c r="AK5" s="93" t="s">
        <v>41</v>
      </c>
    </row>
    <row r="6" spans="1:37" s="69" customFormat="1">
      <c r="A6" s="83" t="s">
        <v>53</v>
      </c>
      <c r="B6" s="109" t="s">
        <v>2</v>
      </c>
      <c r="C6" s="116"/>
      <c r="D6" s="117"/>
      <c r="E6" s="118"/>
      <c r="F6" s="117"/>
      <c r="G6" s="117"/>
      <c r="H6" s="117"/>
      <c r="I6" s="118"/>
      <c r="J6" s="117"/>
      <c r="K6" s="117"/>
      <c r="L6" s="118"/>
      <c r="M6" s="117"/>
      <c r="N6" s="117"/>
      <c r="O6" s="117"/>
      <c r="P6" s="117"/>
      <c r="Q6" s="117"/>
      <c r="R6" s="117"/>
      <c r="S6" s="118"/>
      <c r="T6" s="117"/>
      <c r="U6" s="119"/>
      <c r="V6" s="111">
        <v>5</v>
      </c>
      <c r="W6" s="88">
        <v>2</v>
      </c>
      <c r="X6" s="88"/>
      <c r="Y6" s="92" t="s">
        <v>3</v>
      </c>
      <c r="Z6" s="88">
        <v>4</v>
      </c>
      <c r="AA6" s="88">
        <v>4</v>
      </c>
      <c r="AB6" s="88">
        <v>4</v>
      </c>
      <c r="AC6" s="88">
        <v>5</v>
      </c>
      <c r="AD6" s="88">
        <v>3</v>
      </c>
      <c r="AE6" s="88"/>
      <c r="AF6" s="92" t="s">
        <v>3</v>
      </c>
      <c r="AG6" s="92"/>
      <c r="AH6" s="89"/>
      <c r="AI6" s="97">
        <v>30</v>
      </c>
      <c r="AJ6" s="89">
        <v>21</v>
      </c>
      <c r="AK6" s="89">
        <v>9</v>
      </c>
    </row>
    <row r="7" spans="1:37" s="69" customFormat="1">
      <c r="A7" s="94"/>
      <c r="B7" s="96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6"/>
    </row>
    <row r="8" spans="1:37">
      <c r="A8" s="84" t="s">
        <v>44</v>
      </c>
      <c r="B8" s="91" t="s">
        <v>5</v>
      </c>
      <c r="C8" s="83">
        <v>66</v>
      </c>
      <c r="D8" s="83">
        <v>31</v>
      </c>
      <c r="E8" s="83">
        <v>75</v>
      </c>
      <c r="F8" s="83">
        <v>50</v>
      </c>
      <c r="G8" s="83">
        <v>40</v>
      </c>
      <c r="H8" s="83">
        <v>5</v>
      </c>
      <c r="I8" s="87" t="s">
        <v>3</v>
      </c>
      <c r="J8" s="83">
        <v>74</v>
      </c>
      <c r="K8" s="83">
        <v>55</v>
      </c>
      <c r="L8" s="83">
        <v>86</v>
      </c>
      <c r="M8" s="83">
        <v>48</v>
      </c>
      <c r="N8" s="83">
        <v>48</v>
      </c>
      <c r="O8" s="83">
        <v>2</v>
      </c>
      <c r="P8" s="87" t="s">
        <v>3</v>
      </c>
      <c r="Q8" s="83">
        <v>182</v>
      </c>
      <c r="R8" s="83">
        <v>44</v>
      </c>
      <c r="S8" s="83">
        <v>58</v>
      </c>
      <c r="T8" s="83">
        <v>47</v>
      </c>
      <c r="U8" s="83">
        <v>29</v>
      </c>
      <c r="V8" s="83">
        <v>14</v>
      </c>
      <c r="W8" s="87" t="s">
        <v>3</v>
      </c>
      <c r="X8" s="83">
        <v>38</v>
      </c>
      <c r="Y8" s="99">
        <v>79</v>
      </c>
      <c r="Z8" s="83">
        <v>33</v>
      </c>
      <c r="AA8" s="83">
        <v>23</v>
      </c>
      <c r="AB8" s="83">
        <v>27</v>
      </c>
      <c r="AC8" s="83">
        <v>29</v>
      </c>
      <c r="AD8" s="87" t="s">
        <v>3</v>
      </c>
      <c r="AE8" s="83">
        <v>99</v>
      </c>
      <c r="AF8" s="100">
        <v>14</v>
      </c>
      <c r="AG8" s="83">
        <v>72</v>
      </c>
      <c r="AH8" s="83">
        <v>1446</v>
      </c>
      <c r="AI8" s="89" t="s">
        <v>39</v>
      </c>
      <c r="AJ8" s="93" t="s">
        <v>40</v>
      </c>
      <c r="AK8" s="93" t="s">
        <v>41</v>
      </c>
    </row>
    <row r="9" spans="1:37">
      <c r="A9" s="84"/>
      <c r="B9" s="91" t="s">
        <v>2</v>
      </c>
      <c r="C9" s="84">
        <v>5</v>
      </c>
      <c r="D9" s="84">
        <v>5</v>
      </c>
      <c r="E9" s="84">
        <v>4</v>
      </c>
      <c r="F9" s="84"/>
      <c r="G9" s="84">
        <v>5</v>
      </c>
      <c r="H9" s="84">
        <v>3</v>
      </c>
      <c r="I9" s="87" t="s">
        <v>3</v>
      </c>
      <c r="J9" s="84">
        <v>5</v>
      </c>
      <c r="K9" s="84">
        <v>4</v>
      </c>
      <c r="L9" s="84">
        <v>3</v>
      </c>
      <c r="M9" s="84">
        <v>5</v>
      </c>
      <c r="N9" s="84">
        <v>4</v>
      </c>
      <c r="O9" s="84"/>
      <c r="P9" s="87" t="s">
        <v>3</v>
      </c>
      <c r="Q9" s="84">
        <v>4</v>
      </c>
      <c r="R9" s="84">
        <v>1</v>
      </c>
      <c r="S9" s="84">
        <v>5</v>
      </c>
      <c r="T9" s="84">
        <v>3</v>
      </c>
      <c r="U9" s="84">
        <v>3</v>
      </c>
      <c r="V9" s="84"/>
      <c r="W9" s="87" t="s">
        <v>3</v>
      </c>
      <c r="X9" s="84"/>
      <c r="Y9" s="84">
        <v>4</v>
      </c>
      <c r="Z9" s="84">
        <v>5</v>
      </c>
      <c r="AA9" s="84"/>
      <c r="AB9" s="84">
        <v>3</v>
      </c>
      <c r="AC9" s="84">
        <v>1</v>
      </c>
      <c r="AD9" s="87" t="s">
        <v>3</v>
      </c>
      <c r="AE9" s="84">
        <v>6</v>
      </c>
      <c r="AF9" s="84"/>
      <c r="AG9" s="84"/>
      <c r="AH9" s="84"/>
      <c r="AI9" s="107">
        <v>31</v>
      </c>
      <c r="AJ9" s="107">
        <v>4</v>
      </c>
      <c r="AK9" s="107">
        <v>27</v>
      </c>
    </row>
    <row r="10" spans="1:37">
      <c r="A10" s="85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</row>
    <row r="11" spans="1:37">
      <c r="A11" s="84" t="s">
        <v>45</v>
      </c>
      <c r="B11" s="91" t="s">
        <v>5</v>
      </c>
      <c r="C11" s="83">
        <v>40</v>
      </c>
      <c r="D11" s="83">
        <v>53</v>
      </c>
      <c r="E11" s="83">
        <v>30</v>
      </c>
      <c r="F11" s="87" t="s">
        <v>3</v>
      </c>
      <c r="G11" s="83"/>
      <c r="H11" s="83">
        <v>11</v>
      </c>
      <c r="I11" s="100"/>
      <c r="J11" s="83"/>
      <c r="K11" s="83"/>
      <c r="L11" s="83"/>
      <c r="M11" s="87" t="s">
        <v>3</v>
      </c>
      <c r="N11" s="83"/>
      <c r="O11" s="83">
        <v>37</v>
      </c>
      <c r="P11" s="83">
        <v>22</v>
      </c>
      <c r="Q11" s="87" t="s">
        <v>4</v>
      </c>
      <c r="R11" s="83">
        <v>48</v>
      </c>
      <c r="S11" s="83">
        <v>31</v>
      </c>
      <c r="T11" s="87" t="s">
        <v>3</v>
      </c>
      <c r="U11" s="83">
        <v>123</v>
      </c>
      <c r="V11" s="83">
        <v>65</v>
      </c>
      <c r="W11" s="101">
        <v>56</v>
      </c>
      <c r="X11" s="83"/>
      <c r="Y11" s="104" t="s">
        <v>4</v>
      </c>
      <c r="Z11" s="83">
        <v>26</v>
      </c>
      <c r="AA11" s="87" t="s">
        <v>3</v>
      </c>
      <c r="AB11" s="83">
        <v>28</v>
      </c>
      <c r="AC11" s="83">
        <v>102</v>
      </c>
      <c r="AD11" s="101">
        <v>54</v>
      </c>
      <c r="AE11" s="83">
        <v>34</v>
      </c>
      <c r="AF11" s="100">
        <v>6</v>
      </c>
      <c r="AG11" s="102">
        <v>22</v>
      </c>
      <c r="AH11" s="83">
        <v>843</v>
      </c>
      <c r="AI11" s="89" t="s">
        <v>39</v>
      </c>
      <c r="AJ11" s="93" t="s">
        <v>40</v>
      </c>
      <c r="AK11" s="93" t="s">
        <v>41</v>
      </c>
    </row>
    <row r="12" spans="1:37">
      <c r="A12" s="84"/>
      <c r="B12" s="91" t="s">
        <v>2</v>
      </c>
      <c r="C12" s="84"/>
      <c r="D12" s="84">
        <v>5</v>
      </c>
      <c r="E12" s="84"/>
      <c r="F12" s="87" t="s">
        <v>3</v>
      </c>
      <c r="G12" s="84"/>
      <c r="H12" s="84"/>
      <c r="I12" s="84"/>
      <c r="J12" s="84">
        <v>5</v>
      </c>
      <c r="K12" s="84">
        <v>2</v>
      </c>
      <c r="L12" s="84"/>
      <c r="M12" s="84"/>
      <c r="N12" s="84"/>
      <c r="O12" s="84">
        <v>5</v>
      </c>
      <c r="P12" s="84">
        <v>3</v>
      </c>
      <c r="Q12" s="87" t="s">
        <v>4</v>
      </c>
      <c r="R12" s="84">
        <v>3</v>
      </c>
      <c r="S12" s="84"/>
      <c r="T12" s="87" t="s">
        <v>3</v>
      </c>
      <c r="U12" s="84">
        <v>2</v>
      </c>
      <c r="V12" s="84">
        <v>4</v>
      </c>
      <c r="W12" s="84">
        <v>4</v>
      </c>
      <c r="X12" s="84"/>
      <c r="Y12" s="104" t="s">
        <v>4</v>
      </c>
      <c r="Z12" s="84"/>
      <c r="AA12" s="87" t="s">
        <v>3</v>
      </c>
      <c r="AB12" s="84">
        <v>7</v>
      </c>
      <c r="AC12" s="84">
        <v>6</v>
      </c>
      <c r="AD12" s="84"/>
      <c r="AE12" s="84">
        <v>6</v>
      </c>
      <c r="AF12" s="84">
        <v>3</v>
      </c>
      <c r="AG12" s="91"/>
      <c r="AH12" s="91"/>
      <c r="AI12" s="97">
        <v>31</v>
      </c>
      <c r="AJ12" s="89">
        <v>6</v>
      </c>
      <c r="AK12" s="89">
        <v>25</v>
      </c>
    </row>
    <row r="13" spans="1:37">
      <c r="A13" s="85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</row>
    <row r="14" spans="1:37">
      <c r="A14" s="84" t="s">
        <v>46</v>
      </c>
      <c r="B14" s="91" t="s">
        <v>5</v>
      </c>
      <c r="C14" s="87" t="s">
        <v>3</v>
      </c>
      <c r="D14" s="83">
        <v>4</v>
      </c>
      <c r="E14" s="83">
        <v>100</v>
      </c>
      <c r="F14" s="83">
        <v>36</v>
      </c>
      <c r="G14" s="83">
        <v>14</v>
      </c>
      <c r="H14" s="83">
        <v>49</v>
      </c>
      <c r="I14" s="101">
        <v>18</v>
      </c>
      <c r="J14" s="87" t="s">
        <v>3</v>
      </c>
      <c r="K14" s="83">
        <v>75</v>
      </c>
      <c r="L14" s="87" t="s">
        <v>4</v>
      </c>
      <c r="M14" s="83">
        <v>70</v>
      </c>
      <c r="N14" s="83">
        <v>34</v>
      </c>
      <c r="O14" s="83">
        <v>41</v>
      </c>
      <c r="P14" s="101">
        <v>30</v>
      </c>
      <c r="Q14" s="87" t="s">
        <v>3</v>
      </c>
      <c r="R14" s="83">
        <v>38</v>
      </c>
      <c r="S14" s="83">
        <v>39</v>
      </c>
      <c r="T14" s="83">
        <v>58</v>
      </c>
      <c r="U14" s="83">
        <v>45</v>
      </c>
      <c r="V14" s="83">
        <v>38</v>
      </c>
      <c r="W14" s="101">
        <v>28</v>
      </c>
      <c r="X14" s="87" t="s">
        <v>3</v>
      </c>
      <c r="Y14" s="99">
        <v>43</v>
      </c>
      <c r="Z14" s="83">
        <v>38</v>
      </c>
      <c r="AA14" s="83">
        <v>78</v>
      </c>
      <c r="AB14" s="83">
        <v>68</v>
      </c>
      <c r="AC14" s="83">
        <v>72</v>
      </c>
      <c r="AD14" s="87" t="s">
        <v>4</v>
      </c>
      <c r="AE14" s="87" t="s">
        <v>3</v>
      </c>
      <c r="AF14" s="100">
        <v>21</v>
      </c>
      <c r="AG14" s="102"/>
      <c r="AH14" s="83">
        <v>1087</v>
      </c>
      <c r="AI14" s="89" t="s">
        <v>39</v>
      </c>
      <c r="AJ14" s="93" t="s">
        <v>40</v>
      </c>
      <c r="AK14" s="93" t="s">
        <v>41</v>
      </c>
    </row>
    <row r="15" spans="1:37">
      <c r="A15" s="84"/>
      <c r="B15" s="91" t="s">
        <v>2</v>
      </c>
      <c r="C15" s="87" t="s">
        <v>3</v>
      </c>
      <c r="D15" s="91"/>
      <c r="E15" s="91">
        <v>5</v>
      </c>
      <c r="F15" s="91">
        <v>4</v>
      </c>
      <c r="G15" s="91"/>
      <c r="H15" s="91"/>
      <c r="I15" s="91"/>
      <c r="J15" s="87" t="s">
        <v>3</v>
      </c>
      <c r="K15" s="91">
        <v>5</v>
      </c>
      <c r="L15" s="87" t="s">
        <v>4</v>
      </c>
      <c r="M15" s="91">
        <v>4</v>
      </c>
      <c r="N15" s="91">
        <v>5</v>
      </c>
      <c r="O15" s="91"/>
      <c r="P15" s="91">
        <v>7</v>
      </c>
      <c r="Q15" s="105" t="s">
        <v>3</v>
      </c>
      <c r="R15" s="91">
        <v>6</v>
      </c>
      <c r="S15" s="91">
        <v>6</v>
      </c>
      <c r="T15" s="91">
        <v>4</v>
      </c>
      <c r="U15" s="91">
        <v>4</v>
      </c>
      <c r="V15" s="91"/>
      <c r="W15" s="91"/>
      <c r="X15" s="87" t="s">
        <v>3</v>
      </c>
      <c r="Y15" s="91"/>
      <c r="Z15" s="91"/>
      <c r="AA15" s="91"/>
      <c r="AB15" s="91"/>
      <c r="AC15" s="91"/>
      <c r="AD15" s="87" t="s">
        <v>4</v>
      </c>
      <c r="AE15" s="87" t="s">
        <v>3</v>
      </c>
      <c r="AF15" s="91"/>
      <c r="AG15" s="91"/>
      <c r="AH15" s="91"/>
      <c r="AI15" s="97">
        <v>30</v>
      </c>
      <c r="AJ15" s="89">
        <v>7</v>
      </c>
      <c r="AK15" s="89">
        <v>23</v>
      </c>
    </row>
    <row r="16" spans="1:37">
      <c r="A16" s="85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</row>
    <row r="17" spans="1:37">
      <c r="A17" s="84" t="s">
        <v>47</v>
      </c>
      <c r="B17" s="91" t="s">
        <v>5</v>
      </c>
      <c r="C17" s="83">
        <v>13</v>
      </c>
      <c r="D17" s="87" t="s">
        <v>4</v>
      </c>
      <c r="E17" s="83">
        <v>16</v>
      </c>
      <c r="F17" s="83">
        <v>7</v>
      </c>
      <c r="G17" s="87"/>
      <c r="H17" s="87" t="s">
        <v>3</v>
      </c>
      <c r="I17" s="87" t="s">
        <v>4</v>
      </c>
      <c r="J17" s="87" t="s">
        <v>4</v>
      </c>
      <c r="K17" s="83">
        <v>85</v>
      </c>
      <c r="L17" s="83">
        <v>44</v>
      </c>
      <c r="M17" s="83">
        <v>89</v>
      </c>
      <c r="N17" s="83">
        <v>39</v>
      </c>
      <c r="O17" s="87" t="s">
        <v>3</v>
      </c>
      <c r="P17" s="83">
        <v>43</v>
      </c>
      <c r="Q17" s="83">
        <v>40</v>
      </c>
      <c r="R17" s="83">
        <v>51</v>
      </c>
      <c r="S17" s="87"/>
      <c r="T17" s="83">
        <v>24</v>
      </c>
      <c r="U17" s="83"/>
      <c r="V17" s="87" t="s">
        <v>3</v>
      </c>
      <c r="W17" s="83">
        <v>51</v>
      </c>
      <c r="X17" s="83">
        <v>7</v>
      </c>
      <c r="Y17" s="99">
        <v>17</v>
      </c>
      <c r="Z17" s="83"/>
      <c r="AA17" s="83">
        <v>26</v>
      </c>
      <c r="AB17" s="83">
        <v>4</v>
      </c>
      <c r="AC17" s="87" t="s">
        <v>3</v>
      </c>
      <c r="AD17" s="83">
        <v>12</v>
      </c>
      <c r="AE17" s="87" t="s">
        <v>4</v>
      </c>
      <c r="AF17" s="100">
        <v>13</v>
      </c>
      <c r="AG17" s="83">
        <v>22</v>
      </c>
      <c r="AH17" s="83">
        <v>630</v>
      </c>
      <c r="AI17" s="89" t="s">
        <v>39</v>
      </c>
      <c r="AJ17" s="93" t="s">
        <v>40</v>
      </c>
      <c r="AK17" s="93" t="s">
        <v>41</v>
      </c>
    </row>
    <row r="18" spans="1:37">
      <c r="A18" s="84"/>
      <c r="B18" s="91" t="s">
        <v>2</v>
      </c>
      <c r="C18" s="84"/>
      <c r="D18" s="87" t="s">
        <v>4</v>
      </c>
      <c r="E18" s="84"/>
      <c r="F18" s="84"/>
      <c r="G18" s="84"/>
      <c r="H18" s="87" t="s">
        <v>3</v>
      </c>
      <c r="I18" s="87" t="s">
        <v>4</v>
      </c>
      <c r="J18" s="87" t="s">
        <v>4</v>
      </c>
      <c r="K18" s="84"/>
      <c r="L18" s="84"/>
      <c r="M18" s="84"/>
      <c r="N18" s="84"/>
      <c r="O18" s="87" t="s">
        <v>3</v>
      </c>
      <c r="P18" s="84"/>
      <c r="Q18" s="84"/>
      <c r="R18" s="84"/>
      <c r="S18" s="84"/>
      <c r="T18" s="84"/>
      <c r="U18" s="84">
        <v>6</v>
      </c>
      <c r="V18" s="87" t="s">
        <v>3</v>
      </c>
      <c r="W18" s="84">
        <v>2</v>
      </c>
      <c r="X18" s="84">
        <v>6</v>
      </c>
      <c r="Y18" s="84"/>
      <c r="Z18" s="84"/>
      <c r="AA18" s="84">
        <v>6</v>
      </c>
      <c r="AB18" s="84"/>
      <c r="AC18" s="87" t="s">
        <v>3</v>
      </c>
      <c r="AD18" s="84"/>
      <c r="AE18" s="84"/>
      <c r="AF18" s="84">
        <v>7</v>
      </c>
      <c r="AG18" s="84"/>
      <c r="AH18" s="84"/>
      <c r="AI18" s="97">
        <v>31</v>
      </c>
      <c r="AJ18" s="89">
        <v>8</v>
      </c>
      <c r="AK18" s="89">
        <v>23</v>
      </c>
    </row>
    <row r="19" spans="1:37">
      <c r="A19" s="85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</row>
    <row r="20" spans="1:37">
      <c r="A20" s="84" t="s">
        <v>48</v>
      </c>
      <c r="B20" s="91" t="s">
        <v>5</v>
      </c>
      <c r="C20" s="87" t="s">
        <v>4</v>
      </c>
      <c r="D20" s="83">
        <v>13</v>
      </c>
      <c r="E20" s="87" t="s">
        <v>3</v>
      </c>
      <c r="F20" s="83">
        <v>25</v>
      </c>
      <c r="G20" s="83">
        <v>23</v>
      </c>
      <c r="H20" s="83">
        <v>19</v>
      </c>
      <c r="I20" s="101">
        <v>20</v>
      </c>
      <c r="J20" s="101">
        <v>15</v>
      </c>
      <c r="K20" s="87"/>
      <c r="L20" s="87" t="s">
        <v>3</v>
      </c>
      <c r="M20" s="83">
        <v>7</v>
      </c>
      <c r="N20" s="83"/>
      <c r="O20" s="83">
        <v>43</v>
      </c>
      <c r="P20" s="101">
        <v>16</v>
      </c>
      <c r="Q20" s="83"/>
      <c r="R20" s="83">
        <v>8</v>
      </c>
      <c r="S20" s="87" t="s">
        <v>3</v>
      </c>
      <c r="T20" s="83">
        <v>17</v>
      </c>
      <c r="U20" s="83">
        <v>7</v>
      </c>
      <c r="V20" s="83">
        <v>4</v>
      </c>
      <c r="W20" s="87"/>
      <c r="X20" s="83">
        <v>5</v>
      </c>
      <c r="Y20" s="99">
        <v>1</v>
      </c>
      <c r="Z20" s="120" t="s">
        <v>3</v>
      </c>
      <c r="AA20" s="122"/>
      <c r="AB20" s="123"/>
      <c r="AC20" s="125" t="s">
        <v>57</v>
      </c>
      <c r="AD20" s="125"/>
      <c r="AE20" s="124"/>
      <c r="AF20" s="126"/>
      <c r="AG20" s="124"/>
      <c r="AH20" s="127">
        <v>270</v>
      </c>
      <c r="AI20" s="108" t="s">
        <v>39</v>
      </c>
      <c r="AJ20" s="93" t="s">
        <v>40</v>
      </c>
      <c r="AK20" s="93" t="s">
        <v>41</v>
      </c>
    </row>
    <row r="21" spans="1:37">
      <c r="A21" s="84"/>
      <c r="B21" s="91" t="s">
        <v>2</v>
      </c>
      <c r="C21" s="87" t="s">
        <v>4</v>
      </c>
      <c r="D21" s="91">
        <v>6</v>
      </c>
      <c r="E21" s="80" t="s">
        <v>3</v>
      </c>
      <c r="F21" s="91">
        <v>10</v>
      </c>
      <c r="G21" s="91">
        <v>5</v>
      </c>
      <c r="H21" s="91">
        <v>6</v>
      </c>
      <c r="I21" s="91"/>
      <c r="J21" s="91"/>
      <c r="K21" s="91">
        <v>5</v>
      </c>
      <c r="L21" s="91">
        <v>6</v>
      </c>
      <c r="M21" s="91">
        <v>3</v>
      </c>
      <c r="N21" s="91"/>
      <c r="O21" s="91">
        <v>6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109"/>
      <c r="AA21" s="128"/>
      <c r="AB21" s="129"/>
      <c r="AC21" s="129"/>
      <c r="AD21" s="129"/>
      <c r="AE21" s="129"/>
      <c r="AF21" s="129"/>
      <c r="AG21" s="129"/>
      <c r="AH21" s="130"/>
      <c r="AI21" s="121">
        <v>30</v>
      </c>
      <c r="AJ21" s="89">
        <v>12</v>
      </c>
      <c r="AK21" s="89">
        <v>18</v>
      </c>
    </row>
    <row r="22" spans="1:37">
      <c r="A22" s="85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</row>
    <row r="23" spans="1:37">
      <c r="A23" s="84" t="s">
        <v>49</v>
      </c>
      <c r="B23" s="109" t="s">
        <v>5</v>
      </c>
      <c r="C23" s="133"/>
      <c r="D23" s="124"/>
      <c r="E23" s="124"/>
      <c r="F23" s="124"/>
      <c r="G23" s="125" t="s">
        <v>57</v>
      </c>
      <c r="H23" s="124"/>
      <c r="I23" s="125"/>
      <c r="J23" s="124"/>
      <c r="K23" s="124"/>
      <c r="L23" s="124"/>
      <c r="M23" s="124"/>
      <c r="N23" s="124"/>
      <c r="O23" s="124"/>
      <c r="P23" s="125"/>
      <c r="Q23" s="134"/>
      <c r="R23" s="131">
        <v>13</v>
      </c>
      <c r="S23" s="83">
        <v>23</v>
      </c>
      <c r="T23" s="83">
        <v>25</v>
      </c>
      <c r="U23" s="83">
        <v>14</v>
      </c>
      <c r="V23" s="102"/>
      <c r="W23" s="80"/>
      <c r="X23" s="87" t="s">
        <v>3</v>
      </c>
      <c r="Y23" s="81">
        <v>44</v>
      </c>
      <c r="Z23" s="87" t="s">
        <v>4</v>
      </c>
      <c r="AA23" s="87" t="s">
        <v>4</v>
      </c>
      <c r="AB23" s="87" t="s">
        <v>4</v>
      </c>
      <c r="AC23" s="87" t="s">
        <v>4</v>
      </c>
      <c r="AD23" s="87" t="s">
        <v>4</v>
      </c>
      <c r="AE23" s="87" t="s">
        <v>4</v>
      </c>
      <c r="AF23" s="87" t="s">
        <v>4</v>
      </c>
      <c r="AG23" s="87" t="s">
        <v>4</v>
      </c>
      <c r="AH23" s="83">
        <v>137</v>
      </c>
      <c r="AI23" s="89" t="s">
        <v>39</v>
      </c>
      <c r="AJ23" s="93" t="s">
        <v>40</v>
      </c>
      <c r="AK23" s="93" t="s">
        <v>41</v>
      </c>
    </row>
    <row r="24" spans="1:37">
      <c r="A24" s="84"/>
      <c r="B24" s="109" t="s">
        <v>2</v>
      </c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132">
        <v>6</v>
      </c>
      <c r="S24" s="91">
        <v>6</v>
      </c>
      <c r="T24" s="91"/>
      <c r="U24" s="91"/>
      <c r="V24" s="91">
        <v>6</v>
      </c>
      <c r="W24" s="91"/>
      <c r="X24" s="87" t="s">
        <v>3</v>
      </c>
      <c r="Y24" s="91"/>
      <c r="Z24" s="87" t="s">
        <v>4</v>
      </c>
      <c r="AA24" s="87" t="s">
        <v>4</v>
      </c>
      <c r="AB24" s="87" t="s">
        <v>4</v>
      </c>
      <c r="AC24" s="87" t="s">
        <v>4</v>
      </c>
      <c r="AD24" s="87" t="s">
        <v>4</v>
      </c>
      <c r="AE24" s="87" t="s">
        <v>4</v>
      </c>
      <c r="AF24" s="87" t="s">
        <v>4</v>
      </c>
      <c r="AG24" s="87" t="s">
        <v>4</v>
      </c>
      <c r="AH24" s="91"/>
      <c r="AI24" s="103">
        <v>31</v>
      </c>
      <c r="AJ24" s="93">
        <v>24</v>
      </c>
      <c r="AK24" s="93">
        <v>7</v>
      </c>
    </row>
    <row r="25" spans="1:37" s="69" customFormat="1">
      <c r="A25" s="8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</row>
    <row r="26" spans="1:37">
      <c r="A26" s="82">
        <v>2020</v>
      </c>
      <c r="B26" s="90"/>
      <c r="C26" s="88">
        <v>1</v>
      </c>
      <c r="D26" s="88">
        <v>2</v>
      </c>
      <c r="E26" s="88">
        <v>3</v>
      </c>
      <c r="F26" s="88">
        <v>4</v>
      </c>
      <c r="G26" s="88">
        <v>5</v>
      </c>
      <c r="H26" s="88">
        <v>6</v>
      </c>
      <c r="I26" s="88">
        <v>7</v>
      </c>
      <c r="J26" s="88">
        <v>8</v>
      </c>
      <c r="K26" s="88">
        <v>9</v>
      </c>
      <c r="L26" s="88">
        <v>10</v>
      </c>
      <c r="M26" s="88">
        <v>11</v>
      </c>
      <c r="N26" s="88">
        <v>12</v>
      </c>
      <c r="O26" s="88">
        <v>13</v>
      </c>
      <c r="P26" s="88">
        <v>14</v>
      </c>
      <c r="Q26" s="88">
        <v>15</v>
      </c>
      <c r="R26" s="88">
        <v>16</v>
      </c>
      <c r="S26" s="88">
        <v>17</v>
      </c>
      <c r="T26" s="88">
        <v>18</v>
      </c>
      <c r="U26" s="88">
        <v>19</v>
      </c>
      <c r="V26" s="88">
        <v>20</v>
      </c>
      <c r="W26" s="88">
        <v>21</v>
      </c>
      <c r="X26" s="88">
        <v>22</v>
      </c>
      <c r="Y26" s="88">
        <v>23</v>
      </c>
      <c r="Z26" s="88">
        <v>24</v>
      </c>
      <c r="AA26" s="88">
        <v>25</v>
      </c>
      <c r="AB26" s="88">
        <v>26</v>
      </c>
      <c r="AC26" s="88">
        <v>27</v>
      </c>
      <c r="AD26" s="88">
        <v>28</v>
      </c>
      <c r="AE26" s="88">
        <v>29</v>
      </c>
      <c r="AF26" s="88">
        <v>30</v>
      </c>
      <c r="AG26" s="88">
        <v>31</v>
      </c>
      <c r="AH26" s="91"/>
    </row>
    <row r="27" spans="1:37">
      <c r="A27" s="84" t="s">
        <v>50</v>
      </c>
      <c r="B27" s="91" t="s">
        <v>5</v>
      </c>
      <c r="C27" s="83">
        <v>20</v>
      </c>
      <c r="D27" s="83">
        <v>47</v>
      </c>
      <c r="E27" s="83">
        <v>32</v>
      </c>
      <c r="F27" s="101">
        <v>27</v>
      </c>
      <c r="G27" s="104" t="s">
        <v>3</v>
      </c>
      <c r="H27" s="83">
        <v>24</v>
      </c>
      <c r="I27" s="101">
        <v>24</v>
      </c>
      <c r="J27" s="83">
        <v>23</v>
      </c>
      <c r="K27" s="83">
        <v>27</v>
      </c>
      <c r="L27" s="83"/>
      <c r="M27" s="83">
        <v>16</v>
      </c>
      <c r="N27" s="87" t="s">
        <v>3</v>
      </c>
      <c r="O27" s="83">
        <v>28</v>
      </c>
      <c r="P27" s="87"/>
      <c r="Q27" s="83"/>
      <c r="R27" s="83">
        <v>27</v>
      </c>
      <c r="S27" s="83"/>
      <c r="T27" s="83">
        <v>17</v>
      </c>
      <c r="U27" s="87" t="s">
        <v>3</v>
      </c>
      <c r="V27" s="83">
        <v>31</v>
      </c>
      <c r="W27" s="101">
        <v>21</v>
      </c>
      <c r="X27" s="83">
        <v>26</v>
      </c>
      <c r="Y27" s="99">
        <v>28</v>
      </c>
      <c r="Z27" s="83"/>
      <c r="AA27" s="83"/>
      <c r="AB27" s="87" t="s">
        <v>3</v>
      </c>
      <c r="AC27" s="83"/>
      <c r="AD27" s="101">
        <v>16</v>
      </c>
      <c r="AE27" s="83"/>
      <c r="AF27" s="100">
        <v>28</v>
      </c>
      <c r="AG27" s="83">
        <v>24</v>
      </c>
      <c r="AH27" s="83">
        <v>575</v>
      </c>
      <c r="AI27" s="89" t="s">
        <v>39</v>
      </c>
      <c r="AJ27" s="93" t="s">
        <v>40</v>
      </c>
      <c r="AK27" s="93" t="s">
        <v>41</v>
      </c>
    </row>
    <row r="28" spans="1:37">
      <c r="A28" s="84"/>
      <c r="B28" s="91" t="s">
        <v>2</v>
      </c>
      <c r="C28" s="91"/>
      <c r="D28" s="91">
        <v>4</v>
      </c>
      <c r="E28" s="91">
        <v>6</v>
      </c>
      <c r="F28" s="91"/>
      <c r="G28" s="104" t="s">
        <v>3</v>
      </c>
      <c r="H28" s="91">
        <v>6</v>
      </c>
      <c r="I28" s="91">
        <v>6</v>
      </c>
      <c r="J28" s="91">
        <v>5</v>
      </c>
      <c r="K28" s="91"/>
      <c r="L28" s="91">
        <v>7</v>
      </c>
      <c r="M28" s="91"/>
      <c r="N28" s="87" t="s">
        <v>3</v>
      </c>
      <c r="O28" s="91">
        <v>8</v>
      </c>
      <c r="P28" s="91"/>
      <c r="Q28" s="91">
        <v>7</v>
      </c>
      <c r="R28" s="91"/>
      <c r="S28" s="91">
        <v>7</v>
      </c>
      <c r="T28" s="91"/>
      <c r="U28" s="87" t="s">
        <v>3</v>
      </c>
      <c r="V28" s="91"/>
      <c r="W28" s="91"/>
      <c r="X28" s="91"/>
      <c r="Y28" s="91">
        <v>5</v>
      </c>
      <c r="Z28" s="91">
        <v>5</v>
      </c>
      <c r="AA28" s="91"/>
      <c r="AB28" s="87" t="s">
        <v>3</v>
      </c>
      <c r="AC28" s="91">
        <v>7</v>
      </c>
      <c r="AD28" s="91">
        <v>5</v>
      </c>
      <c r="AE28" s="91">
        <v>6</v>
      </c>
      <c r="AF28" s="91">
        <v>5</v>
      </c>
      <c r="AG28" s="91"/>
      <c r="AH28" s="91"/>
      <c r="AI28" s="97">
        <v>31</v>
      </c>
      <c r="AJ28" s="89">
        <v>4</v>
      </c>
      <c r="AK28" s="89">
        <v>27</v>
      </c>
    </row>
    <row r="29" spans="1:37">
      <c r="A29" s="85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</row>
    <row r="30" spans="1:37">
      <c r="A30" s="84" t="s">
        <v>51</v>
      </c>
      <c r="B30" s="91" t="s">
        <v>5</v>
      </c>
      <c r="C30" s="83">
        <v>15</v>
      </c>
      <c r="D30" s="87" t="s">
        <v>3</v>
      </c>
      <c r="E30" s="83">
        <v>40</v>
      </c>
      <c r="F30" s="83">
        <v>38</v>
      </c>
      <c r="G30" s="83">
        <v>18</v>
      </c>
      <c r="H30" s="83">
        <v>30</v>
      </c>
      <c r="I30" s="87"/>
      <c r="J30" s="83">
        <v>22</v>
      </c>
      <c r="K30" s="87" t="s">
        <v>3</v>
      </c>
      <c r="L30" s="83">
        <v>53</v>
      </c>
      <c r="M30" s="83">
        <v>72</v>
      </c>
      <c r="N30" s="83">
        <v>70</v>
      </c>
      <c r="O30" s="83">
        <v>51</v>
      </c>
      <c r="P30" s="101">
        <v>67</v>
      </c>
      <c r="Q30" s="83">
        <v>33</v>
      </c>
      <c r="R30" s="87" t="s">
        <v>3</v>
      </c>
      <c r="S30" s="83">
        <v>30</v>
      </c>
      <c r="T30" s="83">
        <v>21</v>
      </c>
      <c r="U30" s="83">
        <v>17</v>
      </c>
      <c r="V30" s="83">
        <v>45</v>
      </c>
      <c r="W30" s="87" t="s">
        <v>4</v>
      </c>
      <c r="X30" s="83">
        <v>55</v>
      </c>
      <c r="Y30" s="104" t="s">
        <v>3</v>
      </c>
      <c r="Z30" s="83">
        <v>33</v>
      </c>
      <c r="AA30" s="83">
        <v>62</v>
      </c>
      <c r="AB30" s="101">
        <v>40</v>
      </c>
      <c r="AC30" s="101">
        <v>29</v>
      </c>
      <c r="AD30" s="101">
        <v>32</v>
      </c>
      <c r="AE30" s="101">
        <v>30</v>
      </c>
      <c r="AF30" s="101"/>
      <c r="AG30" s="83"/>
      <c r="AH30" s="83">
        <v>1009</v>
      </c>
      <c r="AI30" s="89" t="s">
        <v>39</v>
      </c>
      <c r="AJ30" s="93" t="s">
        <v>40</v>
      </c>
      <c r="AK30" s="93" t="s">
        <v>41</v>
      </c>
    </row>
    <row r="31" spans="1:37">
      <c r="A31" s="84"/>
      <c r="B31" s="91" t="s">
        <v>2</v>
      </c>
      <c r="C31" s="84"/>
      <c r="D31" s="87" t="s">
        <v>3</v>
      </c>
      <c r="E31" s="84">
        <v>7</v>
      </c>
      <c r="F31" s="84">
        <v>5</v>
      </c>
      <c r="G31" s="84">
        <v>7</v>
      </c>
      <c r="H31" s="84">
        <v>5</v>
      </c>
      <c r="I31" s="84">
        <v>5</v>
      </c>
      <c r="J31" s="84"/>
      <c r="K31" s="87" t="s">
        <v>3</v>
      </c>
      <c r="L31" s="84">
        <v>4</v>
      </c>
      <c r="M31" s="84">
        <v>5</v>
      </c>
      <c r="N31" s="84">
        <v>5</v>
      </c>
      <c r="O31" s="84">
        <v>5</v>
      </c>
      <c r="P31" s="84">
        <v>6</v>
      </c>
      <c r="Q31" s="84"/>
      <c r="R31" s="87" t="s">
        <v>3</v>
      </c>
      <c r="S31" s="84">
        <v>6</v>
      </c>
      <c r="T31" s="84">
        <v>4</v>
      </c>
      <c r="U31" s="84">
        <v>3</v>
      </c>
      <c r="V31" s="84"/>
      <c r="W31" s="87" t="s">
        <v>4</v>
      </c>
      <c r="X31" s="84">
        <v>8</v>
      </c>
      <c r="Y31" s="104" t="s">
        <v>3</v>
      </c>
      <c r="Z31" s="84">
        <v>6</v>
      </c>
      <c r="AA31" s="84">
        <v>8</v>
      </c>
      <c r="AB31" s="84">
        <v>5</v>
      </c>
      <c r="AC31" s="84">
        <v>6</v>
      </c>
      <c r="AD31" s="84">
        <v>6</v>
      </c>
      <c r="AE31" s="84"/>
      <c r="AF31" s="84"/>
      <c r="AG31" s="84"/>
      <c r="AH31" s="84"/>
      <c r="AI31" s="97">
        <v>30</v>
      </c>
      <c r="AJ31" s="89">
        <v>5</v>
      </c>
      <c r="AK31" s="89">
        <v>25</v>
      </c>
    </row>
    <row r="32" spans="1:37">
      <c r="A32" s="90"/>
      <c r="B32" s="90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</row>
    <row r="33" spans="1:37">
      <c r="A33" s="84" t="s">
        <v>52</v>
      </c>
      <c r="B33" s="91" t="s">
        <v>5</v>
      </c>
      <c r="C33" s="87" t="s">
        <v>3</v>
      </c>
      <c r="D33" s="101">
        <v>31</v>
      </c>
      <c r="E33" s="101">
        <v>15</v>
      </c>
      <c r="F33" s="101">
        <v>15</v>
      </c>
      <c r="G33" s="83">
        <v>21</v>
      </c>
      <c r="H33" s="101">
        <v>23</v>
      </c>
      <c r="I33" s="101">
        <v>16</v>
      </c>
      <c r="J33" s="87" t="s">
        <v>3</v>
      </c>
      <c r="K33" s="83">
        <v>30</v>
      </c>
      <c r="L33" s="83">
        <v>40</v>
      </c>
      <c r="M33" s="83">
        <v>52</v>
      </c>
      <c r="N33" s="83">
        <v>5</v>
      </c>
      <c r="O33" s="83">
        <v>48</v>
      </c>
      <c r="P33" s="135">
        <v>13</v>
      </c>
      <c r="Q33" s="122"/>
      <c r="R33" s="138"/>
      <c r="S33" s="123"/>
      <c r="T33" s="123"/>
      <c r="U33" s="138"/>
      <c r="V33" s="138" t="s">
        <v>57</v>
      </c>
      <c r="W33" s="138"/>
      <c r="X33" s="138"/>
      <c r="Y33" s="139"/>
      <c r="Z33" s="123"/>
      <c r="AA33" s="123"/>
      <c r="AB33" s="140"/>
      <c r="AC33" s="140"/>
      <c r="AD33" s="140"/>
      <c r="AE33" s="140"/>
      <c r="AF33" s="140"/>
      <c r="AG33" s="127"/>
      <c r="AH33" s="131">
        <v>342</v>
      </c>
      <c r="AI33" s="89" t="s">
        <v>39</v>
      </c>
      <c r="AJ33" s="93" t="s">
        <v>40</v>
      </c>
      <c r="AK33" s="93" t="s">
        <v>41</v>
      </c>
    </row>
    <row r="34" spans="1:37">
      <c r="A34" s="84"/>
      <c r="B34" s="91" t="s">
        <v>2</v>
      </c>
      <c r="C34" s="87" t="s">
        <v>3</v>
      </c>
      <c r="D34" s="84">
        <v>6</v>
      </c>
      <c r="E34" s="84">
        <v>6</v>
      </c>
      <c r="F34" s="84"/>
      <c r="G34" s="84"/>
      <c r="H34" s="84">
        <v>6</v>
      </c>
      <c r="I34" s="84"/>
      <c r="J34" s="87" t="s">
        <v>3</v>
      </c>
      <c r="K34" s="84">
        <v>5</v>
      </c>
      <c r="L34" s="84">
        <v>3</v>
      </c>
      <c r="M34" s="84">
        <v>7</v>
      </c>
      <c r="N34" s="84"/>
      <c r="O34" s="84"/>
      <c r="P34" s="136"/>
      <c r="Q34" s="141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3"/>
      <c r="AH34" s="137"/>
      <c r="AI34" s="97">
        <v>31</v>
      </c>
      <c r="AJ34" s="89">
        <v>19</v>
      </c>
      <c r="AK34" s="89">
        <v>12</v>
      </c>
    </row>
    <row r="35" spans="1:37" ht="18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144">
        <v>7173</v>
      </c>
      <c r="AI35" s="145"/>
      <c r="AJ35" s="145"/>
      <c r="AK35" s="146">
        <v>219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SPC-USER1</dc:creator>
  <cp:lastModifiedBy>Library</cp:lastModifiedBy>
  <cp:lastPrinted>2020-03-20T04:25:36Z</cp:lastPrinted>
  <dcterms:created xsi:type="dcterms:W3CDTF">2019-04-09T04:05:17Z</dcterms:created>
  <dcterms:modified xsi:type="dcterms:W3CDTF">2020-07-13T05:29:11Z</dcterms:modified>
</cp:coreProperties>
</file>